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SL BA\ASL BA_Collaboratore amministrativo prof\Acquisti-Noleggi\"/>
    </mc:Choice>
  </mc:AlternateContent>
  <bookViews>
    <workbookView xWindow="0" yWindow="0" windowWidth="21600" windowHeight="9330"/>
  </bookViews>
  <sheets>
    <sheet name="Foglio1" sheetId="1" r:id="rId1"/>
  </sheets>
  <definedNames>
    <definedName name="_xlnm._FilterDatabase" localSheetId="0" hidden="1">Foglio1!$A$3:$P$11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K20" i="1"/>
  <c r="P20" i="1"/>
  <c r="P19" i="1"/>
  <c r="K19" i="1"/>
  <c r="J19" i="1"/>
  <c r="P7" i="1" l="1"/>
  <c r="K7" i="1"/>
  <c r="K6" i="1"/>
  <c r="J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K18" i="1"/>
  <c r="J18" i="1"/>
  <c r="P18" i="1"/>
  <c r="K16" i="1" l="1"/>
  <c r="J16" i="1"/>
  <c r="P16" i="1"/>
  <c r="P17" i="1"/>
  <c r="J17" i="1"/>
  <c r="K17" i="1" s="1"/>
  <c r="J15" i="1"/>
  <c r="P15" i="1" l="1"/>
  <c r="K15" i="1"/>
  <c r="P13" i="1"/>
  <c r="J13" i="1"/>
  <c r="K13" i="1" s="1"/>
  <c r="J14" i="1"/>
  <c r="K14" i="1" s="1"/>
  <c r="P14" i="1"/>
  <c r="J12" i="1" l="1"/>
  <c r="K12" i="1" s="1"/>
  <c r="P12" i="1"/>
  <c r="P11" i="1" l="1"/>
  <c r="J11" i="1"/>
  <c r="K11" i="1" s="1"/>
  <c r="J10" i="1" l="1"/>
  <c r="K10" i="1" s="1"/>
  <c r="P10" i="1"/>
  <c r="P9" i="1"/>
  <c r="J9" i="1"/>
  <c r="K9" i="1" s="1"/>
  <c r="J8" i="1"/>
  <c r="K8" i="1" l="1"/>
  <c r="P8" i="1"/>
  <c r="P6" i="1" l="1"/>
  <c r="J6" i="1"/>
  <c r="P5" i="1" l="1"/>
  <c r="J5" i="1"/>
  <c r="K5" i="1" s="1"/>
  <c r="B5" i="1"/>
  <c r="B6" i="1" s="1"/>
  <c r="J4" i="1"/>
  <c r="K4" i="1" l="1"/>
</calcChain>
</file>

<file path=xl/sharedStrings.xml><?xml version="1.0" encoding="utf-8"?>
<sst xmlns="http://schemas.openxmlformats.org/spreadsheetml/2006/main" count="135" uniqueCount="84">
  <si>
    <t>TIPOLOGIA ACQUISTO</t>
  </si>
  <si>
    <t>OGGETTO ACQUISTO</t>
  </si>
  <si>
    <t>DATA ATTO</t>
  </si>
  <si>
    <t>IMPORTO AFFIDAMENTO ACQUISTO - IVA</t>
  </si>
  <si>
    <t>IMPORTO AFFIDAMENTO ACQUISTO - TOTALE</t>
  </si>
  <si>
    <t>IMPORTO AFFIDAMENTO ACQUISTO - IVA ESCLUSA</t>
  </si>
  <si>
    <t>CONTO ECONOMICO</t>
  </si>
  <si>
    <t>FORNITORE</t>
  </si>
  <si>
    <t>PARTITA IVA FORNITORE</t>
  </si>
  <si>
    <t>N.</t>
  </si>
  <si>
    <t>N. CIG</t>
  </si>
  <si>
    <t xml:space="preserve">IMPORTO CIG </t>
  </si>
  <si>
    <t>AFFIDAMENTO DIRETTO</t>
  </si>
  <si>
    <t>MEDICAIR SUD S.R.L.</t>
  </si>
  <si>
    <t>07249130969</t>
  </si>
  <si>
    <t>C.F. STRUTTURA PROPONENTE</t>
  </si>
  <si>
    <t>DENOMINAZIONE STRUTTURA PROPONENTE</t>
  </si>
  <si>
    <t>06534340721</t>
  </si>
  <si>
    <t>ANNO</t>
  </si>
  <si>
    <t>A.S.L. BARI - D.S.S. 13 GIOIA DEL COLLE (BA)</t>
  </si>
  <si>
    <t>SERENITY S.P.A.</t>
  </si>
  <si>
    <t>01635360694</t>
  </si>
  <si>
    <t>HOLLISTER S.P.A.</t>
  </si>
  <si>
    <t>BIOTEK S.R.L.</t>
  </si>
  <si>
    <t>01938190731</t>
  </si>
  <si>
    <t>PROCEDURA APERTA</t>
  </si>
  <si>
    <t>N. D.D./D.D.G.</t>
  </si>
  <si>
    <t>N. 2 BRACCIALI DI RICAMBIO KLICK POWER</t>
  </si>
  <si>
    <t>OTTO BOCK SOLUZIONI ORTOPEDICHE S.R.L.</t>
  </si>
  <si>
    <t>02372010351</t>
  </si>
  <si>
    <t>B4ECE6625B</t>
  </si>
  <si>
    <t>N. 720 SACCHE URINA STANDARD DA LETTO MONOUSO 2L TUBO 130CM (CODICE: 9409-30)</t>
  </si>
  <si>
    <t>B51C12F0AC</t>
  </si>
  <si>
    <t>N. 360 TRAVERSE MONOUSO SALVA-MATERASSO SERENITY CLASSIC NON RIMBOCCABILI CM 40X60 PLUS (CODICE PRODOTTO N. 34103350120, EX N. 37640150000).</t>
  </si>
  <si>
    <t>B54829D440</t>
  </si>
  <si>
    <t>N. 2 CONFEZIONI DA 12 RISME DI CARTA TERMICA PER ELETTROCARDIOGRAFO MORTARA (MOD. ELI280)</t>
  </si>
  <si>
    <t>LAWS MEDICAL EQUIPMENT S.R.L.</t>
  </si>
  <si>
    <t>01355610773</t>
  </si>
  <si>
    <t>B551D0A3EA</t>
  </si>
  <si>
    <t>N. 12 MESI NOLEGGIO - N. 1 STERILIZZATRICE AL GAS PLASMA, DA BANCO, 14 LITRI</t>
  </si>
  <si>
    <t>B52AA9D288</t>
  </si>
  <si>
    <t>N. 1 (UNA) BORSA DA TRASPORTO PER VENTILATORE VIVO 45LS</t>
  </si>
  <si>
    <t>B59C277F79</t>
  </si>
  <si>
    <t>N. 250 CLIP EMOSTATICHE DA 11 MM, N. 400 DA 13,5 MM E N. 150 DA 17,5 MM</t>
  </si>
  <si>
    <t>EUROMEDICAL S.R.L.</t>
  </si>
  <si>
    <t xml:space="preserve"> 01990200170</t>
  </si>
  <si>
    <t>B5BE1D888F</t>
  </si>
  <si>
    <t>N. 60 CARTUCCE DI VARIO COLORE, PER EPSON DISCPRODUCER PP-100III</t>
  </si>
  <si>
    <t>ECO LASER INFORMATICA S.R.L.</t>
  </si>
  <si>
    <t>04427081007</t>
  </si>
  <si>
    <t>B5F74BB598</t>
  </si>
  <si>
    <t>DSS13_ACQUISTI-2025</t>
  </si>
  <si>
    <t>N. 150 INDICATORI BIOLOGICI PER PEROSSIDO DI IDROGENO/GAS PLASMA</t>
  </si>
  <si>
    <t>LORAN S.R.L</t>
  </si>
  <si>
    <t>03780530725</t>
  </si>
  <si>
    <t>B6A1D0D0C6</t>
  </si>
  <si>
    <t>NOLEGGIO, PER 3 MESI, DI DEFIBRILLATORE INDOSSABILE LIFEVEST</t>
  </si>
  <si>
    <t>ZOLL MEDICAL ITALIA S.R.L</t>
  </si>
  <si>
    <t xml:space="preserve"> 03301251207</t>
  </si>
  <si>
    <t>B6962A4C25</t>
  </si>
  <si>
    <t>N. 1.440 PANTS FREELIFE BY BÉBÉCASH XL TAGLIA 6 (CODICE PRODOTTO N. 270201)</t>
  </si>
  <si>
    <t>B6BFFFC84B</t>
  </si>
  <si>
    <t>N. 12 KIT DI ACCELERATORE DI ELETTROLISI (COD. EAW 400) PER DISINFETTATRICE CLEANTOP KAIGEN</t>
  </si>
  <si>
    <t>N.T.S. CORPORATION S.R.L.</t>
  </si>
  <si>
    <t>01924560749</t>
  </si>
  <si>
    <t>B6DBA432E0</t>
  </si>
  <si>
    <t>FIAB S.P.A.</t>
  </si>
  <si>
    <t>01835220482</t>
  </si>
  <si>
    <t>B6D4B8D650</t>
  </si>
  <si>
    <t xml:space="preserve">CARTA TERMICA </t>
  </si>
  <si>
    <t>CERACARTA S.P.A.</t>
  </si>
  <si>
    <t>00136740404</t>
  </si>
  <si>
    <t>B7696E449D</t>
  </si>
  <si>
    <t>N. 120 PEZZI/MESE, PER 12 MESI, DI PANTS FREELIFE BY BÉBÉCASH XL 15-30 KG</t>
  </si>
  <si>
    <t>B2D1319EFA</t>
  </si>
  <si>
    <t>N. 16 COPPIE DI ELETTRODI PEDIATRICI PER DEFIBRILLAZIONE COMEN S5</t>
  </si>
  <si>
    <t>N. 8 COPPIE DI PIASTRE PER DEFIBRILLATORI SEMIAUTOMATICI</t>
  </si>
  <si>
    <t>09653091000</t>
  </si>
  <si>
    <t>B7A0684853</t>
  </si>
  <si>
    <t> N. 2 PZ. DA 5.000 ML DI CREMA ELETTROCONDUTTIVA PER APPARECCHI DI DIATERMIA</t>
  </si>
  <si>
    <t>02032400265</t>
  </si>
  <si>
    <t>B7E87007BC</t>
  </si>
  <si>
    <t>MEGAPHARMA OSPEDALIERA S.R.L.</t>
  </si>
  <si>
    <t>RL3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</si>
</sst>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E1" workbookViewId="0">
      <pane ySplit="3" topLeftCell="A16" activePane="bottomLeft" state="frozen"/>
      <selection pane="bottomLeft" activeCell="M19" sqref="M19"/>
    </sheetView>
  </sheetViews>
  <sheetFormatPr defaultColWidth="13.28515625" defaultRowHeight="15" x14ac:dyDescent="0.25"/>
  <cols>
    <col min="1" max="3" width="13.28515625" style="11"/>
    <col min="4" max="4" width="16.5703125" style="11" customWidth="1"/>
    <col min="5" max="5" width="16.42578125" style="11" customWidth="1"/>
    <col min="6" max="6" width="30.42578125" style="11" customWidth="1"/>
    <col min="7" max="8" width="13.28515625" style="11"/>
    <col min="9" max="9" width="14.5703125" style="11" customWidth="1"/>
    <col min="10" max="11" width="13.28515625" style="11"/>
    <col min="12" max="12" width="13.85546875" style="11" bestFit="1" customWidth="1"/>
    <col min="13" max="13" width="14.28515625" style="11" customWidth="1"/>
    <col min="14" max="16384" width="13.28515625" style="11"/>
  </cols>
  <sheetData>
    <row r="1" spans="1:16" x14ac:dyDescent="0.25">
      <c r="A1" s="9" t="s">
        <v>51</v>
      </c>
      <c r="B1" s="9"/>
      <c r="C1" s="9"/>
      <c r="D1" s="9"/>
      <c r="E1" s="10"/>
      <c r="F1" s="10"/>
    </row>
    <row r="2" spans="1:16" ht="15.75" thickBot="1" x14ac:dyDescent="0.3"/>
    <row r="3" spans="1:16" ht="60.75" thickBot="1" x14ac:dyDescent="0.3">
      <c r="A3" s="12" t="s">
        <v>18</v>
      </c>
      <c r="B3" s="13" t="s">
        <v>9</v>
      </c>
      <c r="C3" s="14" t="s">
        <v>15</v>
      </c>
      <c r="D3" s="14" t="s">
        <v>16</v>
      </c>
      <c r="E3" s="16" t="s">
        <v>0</v>
      </c>
      <c r="F3" s="15" t="s">
        <v>1</v>
      </c>
      <c r="G3" s="16" t="s">
        <v>26</v>
      </c>
      <c r="H3" s="15" t="s">
        <v>2</v>
      </c>
      <c r="I3" s="16" t="s">
        <v>5</v>
      </c>
      <c r="J3" s="16" t="s">
        <v>3</v>
      </c>
      <c r="K3" s="16" t="s">
        <v>4</v>
      </c>
      <c r="L3" s="16" t="s">
        <v>6</v>
      </c>
      <c r="M3" s="16" t="s">
        <v>7</v>
      </c>
      <c r="N3" s="16" t="s">
        <v>8</v>
      </c>
      <c r="O3" s="16" t="s">
        <v>10</v>
      </c>
      <c r="P3" s="17" t="s">
        <v>11</v>
      </c>
    </row>
    <row r="4" spans="1:16" ht="60" x14ac:dyDescent="0.25">
      <c r="A4" s="3">
        <v>2025</v>
      </c>
      <c r="B4" s="1">
        <v>1</v>
      </c>
      <c r="C4" s="4" t="s">
        <v>17</v>
      </c>
      <c r="D4" s="5" t="s">
        <v>19</v>
      </c>
      <c r="E4" s="6" t="s">
        <v>12</v>
      </c>
      <c r="F4" s="6" t="s">
        <v>27</v>
      </c>
      <c r="G4" s="8">
        <v>4</v>
      </c>
      <c r="H4" s="18">
        <v>45659</v>
      </c>
      <c r="I4" s="7">
        <v>328</v>
      </c>
      <c r="J4" s="7">
        <f>I4*0.22</f>
        <v>72.16</v>
      </c>
      <c r="K4" s="7">
        <f>I4+J4</f>
        <v>400.15999999999997</v>
      </c>
      <c r="L4" s="1">
        <v>70611500005</v>
      </c>
      <c r="M4" s="6" t="s">
        <v>28</v>
      </c>
      <c r="N4" s="4" t="s">
        <v>29</v>
      </c>
      <c r="O4" s="1" t="s">
        <v>30</v>
      </c>
      <c r="P4" s="2">
        <v>3220</v>
      </c>
    </row>
    <row r="5" spans="1:16" ht="60" x14ac:dyDescent="0.25">
      <c r="A5" s="3">
        <v>2025</v>
      </c>
      <c r="B5" s="1">
        <f t="shared" ref="B5:B18" si="0">B4+1</f>
        <v>2</v>
      </c>
      <c r="C5" s="4" t="s">
        <v>17</v>
      </c>
      <c r="D5" s="5" t="s">
        <v>19</v>
      </c>
      <c r="E5" s="6" t="s">
        <v>12</v>
      </c>
      <c r="F5" s="6" t="s">
        <v>31</v>
      </c>
      <c r="G5" s="8">
        <v>149</v>
      </c>
      <c r="H5" s="18">
        <v>45666</v>
      </c>
      <c r="I5" s="7">
        <v>259.2</v>
      </c>
      <c r="J5" s="7">
        <f>I5*0.04</f>
        <v>10.368</v>
      </c>
      <c r="K5" s="7">
        <f t="shared" ref="K5" si="1">I5+J5</f>
        <v>269.56799999999998</v>
      </c>
      <c r="L5" s="1">
        <v>70010000105</v>
      </c>
      <c r="M5" s="6" t="s">
        <v>22</v>
      </c>
      <c r="N5" s="4">
        <v>11492820151</v>
      </c>
      <c r="O5" s="1" t="s">
        <v>32</v>
      </c>
      <c r="P5" s="2">
        <f t="shared" ref="P5" si="2">I5</f>
        <v>259.2</v>
      </c>
    </row>
    <row r="6" spans="1:16" ht="90" x14ac:dyDescent="0.25">
      <c r="A6" s="3">
        <v>2025</v>
      </c>
      <c r="B6" s="1">
        <f t="shared" si="0"/>
        <v>3</v>
      </c>
      <c r="C6" s="4" t="s">
        <v>17</v>
      </c>
      <c r="D6" s="5" t="s">
        <v>19</v>
      </c>
      <c r="E6" s="6" t="s">
        <v>12</v>
      </c>
      <c r="F6" s="6" t="s">
        <v>33</v>
      </c>
      <c r="G6" s="8">
        <v>779</v>
      </c>
      <c r="H6" s="18">
        <v>45684</v>
      </c>
      <c r="I6" s="7">
        <v>45.98</v>
      </c>
      <c r="J6" s="7">
        <f>I6*0.04</f>
        <v>1.8391999999999999</v>
      </c>
      <c r="K6" s="7">
        <f>I6+J6</f>
        <v>47.819199999999995</v>
      </c>
      <c r="L6" s="1">
        <v>70010000105</v>
      </c>
      <c r="M6" s="6" t="s">
        <v>20</v>
      </c>
      <c r="N6" s="4" t="s">
        <v>21</v>
      </c>
      <c r="O6" s="1" t="s">
        <v>34</v>
      </c>
      <c r="P6" s="2">
        <f t="shared" ref="P6:P9" si="3">I6</f>
        <v>45.98</v>
      </c>
    </row>
    <row r="7" spans="1:16" ht="45" x14ac:dyDescent="0.25">
      <c r="A7" s="3">
        <v>2025</v>
      </c>
      <c r="B7" s="1">
        <f t="shared" si="0"/>
        <v>4</v>
      </c>
      <c r="C7" s="4" t="s">
        <v>17</v>
      </c>
      <c r="D7" s="5" t="s">
        <v>19</v>
      </c>
      <c r="E7" s="6" t="s">
        <v>12</v>
      </c>
      <c r="F7" s="6" t="s">
        <v>73</v>
      </c>
      <c r="G7" s="8">
        <v>1028</v>
      </c>
      <c r="H7" s="18">
        <v>45691</v>
      </c>
      <c r="I7" s="7">
        <v>384.51</v>
      </c>
      <c r="J7" s="7">
        <f>I7*0.04</f>
        <v>15.3804</v>
      </c>
      <c r="K7" s="7">
        <f>I7+J7</f>
        <v>399.8904</v>
      </c>
      <c r="L7" s="1">
        <v>70010000105</v>
      </c>
      <c r="M7" s="6" t="s">
        <v>20</v>
      </c>
      <c r="N7" s="4" t="s">
        <v>21</v>
      </c>
      <c r="O7" s="1" t="s">
        <v>74</v>
      </c>
      <c r="P7" s="2">
        <f t="shared" si="3"/>
        <v>384.51</v>
      </c>
    </row>
    <row r="8" spans="1:16" ht="60" x14ac:dyDescent="0.25">
      <c r="A8" s="3">
        <v>2025</v>
      </c>
      <c r="B8" s="1">
        <f t="shared" si="0"/>
        <v>5</v>
      </c>
      <c r="C8" s="4" t="s">
        <v>17</v>
      </c>
      <c r="D8" s="5" t="s">
        <v>19</v>
      </c>
      <c r="E8" s="6" t="s">
        <v>12</v>
      </c>
      <c r="F8" s="6" t="s">
        <v>35</v>
      </c>
      <c r="G8" s="8">
        <v>1029</v>
      </c>
      <c r="H8" s="18">
        <v>45691</v>
      </c>
      <c r="I8" s="7">
        <v>528</v>
      </c>
      <c r="J8" s="7">
        <f>0.22*I8</f>
        <v>116.16</v>
      </c>
      <c r="K8" s="7">
        <f t="shared" ref="K8:K20" si="4">I8+J8</f>
        <v>644.16</v>
      </c>
      <c r="L8" s="1">
        <v>70010000080</v>
      </c>
      <c r="M8" s="6" t="s">
        <v>36</v>
      </c>
      <c r="N8" s="4" t="s">
        <v>37</v>
      </c>
      <c r="O8" s="1" t="s">
        <v>38</v>
      </c>
      <c r="P8" s="2">
        <f t="shared" si="3"/>
        <v>528</v>
      </c>
    </row>
    <row r="9" spans="1:16" ht="45" x14ac:dyDescent="0.25">
      <c r="A9" s="3">
        <v>2025</v>
      </c>
      <c r="B9" s="1">
        <f t="shared" si="0"/>
        <v>6</v>
      </c>
      <c r="C9" s="4" t="s">
        <v>17</v>
      </c>
      <c r="D9" s="5" t="s">
        <v>19</v>
      </c>
      <c r="E9" s="6" t="s">
        <v>25</v>
      </c>
      <c r="F9" s="6" t="s">
        <v>39</v>
      </c>
      <c r="G9" s="8">
        <v>313</v>
      </c>
      <c r="H9" s="18">
        <v>45702</v>
      </c>
      <c r="I9" s="7">
        <v>24900</v>
      </c>
      <c r="J9" s="7">
        <f>0.22*I9</f>
        <v>5478</v>
      </c>
      <c r="K9" s="7">
        <f t="shared" si="4"/>
        <v>30378</v>
      </c>
      <c r="L9" s="1">
        <v>71810000020</v>
      </c>
      <c r="M9" s="6" t="s">
        <v>23</v>
      </c>
      <c r="N9" s="4" t="s">
        <v>24</v>
      </c>
      <c r="O9" s="1" t="s">
        <v>40</v>
      </c>
      <c r="P9" s="2">
        <f t="shared" si="3"/>
        <v>24900</v>
      </c>
    </row>
    <row r="10" spans="1:16" ht="45" x14ac:dyDescent="0.25">
      <c r="A10" s="3">
        <v>2025</v>
      </c>
      <c r="B10" s="1">
        <f t="shared" si="0"/>
        <v>7</v>
      </c>
      <c r="C10" s="4" t="s">
        <v>17</v>
      </c>
      <c r="D10" s="5" t="s">
        <v>19</v>
      </c>
      <c r="E10" s="6" t="s">
        <v>12</v>
      </c>
      <c r="F10" s="6" t="s">
        <v>41</v>
      </c>
      <c r="G10" s="8">
        <v>1464</v>
      </c>
      <c r="H10" s="18">
        <v>45702</v>
      </c>
      <c r="I10" s="7">
        <v>406.94</v>
      </c>
      <c r="J10" s="7">
        <f>0.04*I10</f>
        <v>16.2776</v>
      </c>
      <c r="K10" s="7">
        <f t="shared" si="4"/>
        <v>423.2176</v>
      </c>
      <c r="L10" s="1">
        <v>70611500005</v>
      </c>
      <c r="M10" s="6" t="s">
        <v>13</v>
      </c>
      <c r="N10" s="4" t="s">
        <v>14</v>
      </c>
      <c r="O10" s="1" t="s">
        <v>42</v>
      </c>
      <c r="P10" s="2">
        <f t="shared" ref="P10:P20" si="5">I10</f>
        <v>406.94</v>
      </c>
    </row>
    <row r="11" spans="1:16" ht="45" x14ac:dyDescent="0.25">
      <c r="A11" s="3">
        <v>2025</v>
      </c>
      <c r="B11" s="1">
        <f t="shared" si="0"/>
        <v>8</v>
      </c>
      <c r="C11" s="4" t="s">
        <v>17</v>
      </c>
      <c r="D11" s="5" t="s">
        <v>19</v>
      </c>
      <c r="E11" s="6" t="s">
        <v>12</v>
      </c>
      <c r="F11" s="6" t="s">
        <v>43</v>
      </c>
      <c r="G11" s="8">
        <v>1937</v>
      </c>
      <c r="H11" s="18">
        <v>45720</v>
      </c>
      <c r="I11" s="7">
        <v>15600</v>
      </c>
      <c r="J11" s="7">
        <f>0.22*I11</f>
        <v>3432</v>
      </c>
      <c r="K11" s="7">
        <f t="shared" si="4"/>
        <v>19032</v>
      </c>
      <c r="L11" s="1">
        <v>70010000090</v>
      </c>
      <c r="M11" s="6" t="s">
        <v>44</v>
      </c>
      <c r="N11" s="4" t="s">
        <v>45</v>
      </c>
      <c r="O11" s="1" t="s">
        <v>46</v>
      </c>
      <c r="P11" s="2">
        <f t="shared" si="5"/>
        <v>15600</v>
      </c>
    </row>
    <row r="12" spans="1:16" ht="45" x14ac:dyDescent="0.25">
      <c r="A12" s="3">
        <v>2025</v>
      </c>
      <c r="B12" s="1">
        <f t="shared" si="0"/>
        <v>9</v>
      </c>
      <c r="C12" s="4" t="s">
        <v>17</v>
      </c>
      <c r="D12" s="5" t="s">
        <v>19</v>
      </c>
      <c r="E12" s="6" t="s">
        <v>12</v>
      </c>
      <c r="F12" s="6" t="s">
        <v>47</v>
      </c>
      <c r="G12" s="8">
        <v>2156</v>
      </c>
      <c r="H12" s="18">
        <v>45728</v>
      </c>
      <c r="I12" s="7">
        <v>1704</v>
      </c>
      <c r="J12" s="7">
        <f>0.22*I12</f>
        <v>374.88</v>
      </c>
      <c r="K12" s="7">
        <f t="shared" si="4"/>
        <v>2078.88</v>
      </c>
      <c r="L12" s="1">
        <v>70010500025</v>
      </c>
      <c r="M12" s="6" t="s">
        <v>48</v>
      </c>
      <c r="N12" s="4" t="s">
        <v>49</v>
      </c>
      <c r="O12" s="1" t="s">
        <v>50</v>
      </c>
      <c r="P12" s="2">
        <f t="shared" si="5"/>
        <v>1704</v>
      </c>
    </row>
    <row r="13" spans="1:16" ht="45" x14ac:dyDescent="0.25">
      <c r="A13" s="3">
        <v>2025</v>
      </c>
      <c r="B13" s="1">
        <f t="shared" si="0"/>
        <v>10</v>
      </c>
      <c r="C13" s="4" t="s">
        <v>17</v>
      </c>
      <c r="D13" s="5" t="s">
        <v>19</v>
      </c>
      <c r="E13" s="6" t="s">
        <v>12</v>
      </c>
      <c r="F13" s="6" t="s">
        <v>56</v>
      </c>
      <c r="G13" s="8">
        <v>3572</v>
      </c>
      <c r="H13" s="18">
        <v>45776</v>
      </c>
      <c r="I13" s="7">
        <v>11685</v>
      </c>
      <c r="J13" s="7">
        <f>0.04*I13</f>
        <v>467.40000000000003</v>
      </c>
      <c r="K13" s="7">
        <f t="shared" si="4"/>
        <v>12152.4</v>
      </c>
      <c r="L13" s="1">
        <v>71810000020</v>
      </c>
      <c r="M13" s="6" t="s">
        <v>57</v>
      </c>
      <c r="N13" s="4" t="s">
        <v>58</v>
      </c>
      <c r="O13" s="1" t="s">
        <v>59</v>
      </c>
      <c r="P13" s="2">
        <f t="shared" si="5"/>
        <v>11685</v>
      </c>
    </row>
    <row r="14" spans="1:16" ht="45" x14ac:dyDescent="0.25">
      <c r="A14" s="3">
        <v>2025</v>
      </c>
      <c r="B14" s="1">
        <f t="shared" si="0"/>
        <v>11</v>
      </c>
      <c r="C14" s="4" t="s">
        <v>17</v>
      </c>
      <c r="D14" s="5" t="s">
        <v>19</v>
      </c>
      <c r="E14" s="6" t="s">
        <v>12</v>
      </c>
      <c r="F14" s="6" t="s">
        <v>52</v>
      </c>
      <c r="G14" s="8">
        <v>3626</v>
      </c>
      <c r="H14" s="18">
        <v>45776</v>
      </c>
      <c r="I14" s="7">
        <v>1250</v>
      </c>
      <c r="J14" s="7">
        <f>0.22*I14</f>
        <v>275</v>
      </c>
      <c r="K14" s="7">
        <f t="shared" si="4"/>
        <v>1525</v>
      </c>
      <c r="L14" s="1">
        <v>70010000090</v>
      </c>
      <c r="M14" s="6" t="s">
        <v>53</v>
      </c>
      <c r="N14" s="4" t="s">
        <v>54</v>
      </c>
      <c r="O14" s="1" t="s">
        <v>55</v>
      </c>
      <c r="P14" s="2">
        <f t="shared" si="5"/>
        <v>1250</v>
      </c>
    </row>
    <row r="15" spans="1:16" ht="45" x14ac:dyDescent="0.25">
      <c r="A15" s="3">
        <v>2025</v>
      </c>
      <c r="B15" s="1">
        <f t="shared" si="0"/>
        <v>12</v>
      </c>
      <c r="C15" s="4" t="s">
        <v>17</v>
      </c>
      <c r="D15" s="5" t="s">
        <v>19</v>
      </c>
      <c r="E15" s="6" t="s">
        <v>12</v>
      </c>
      <c r="F15" s="6" t="s">
        <v>60</v>
      </c>
      <c r="G15" s="8">
        <v>3849</v>
      </c>
      <c r="H15" s="18">
        <v>45789</v>
      </c>
      <c r="I15" s="7">
        <v>384.51</v>
      </c>
      <c r="J15" s="7">
        <f>0.04*I15</f>
        <v>15.3804</v>
      </c>
      <c r="K15" s="7">
        <f t="shared" si="4"/>
        <v>399.8904</v>
      </c>
      <c r="L15" s="1">
        <v>70010000105</v>
      </c>
      <c r="M15" s="6" t="s">
        <v>20</v>
      </c>
      <c r="N15" s="4" t="s">
        <v>21</v>
      </c>
      <c r="O15" s="1" t="s">
        <v>61</v>
      </c>
      <c r="P15" s="2">
        <f t="shared" si="5"/>
        <v>384.51</v>
      </c>
    </row>
    <row r="16" spans="1:16" ht="45" x14ac:dyDescent="0.25">
      <c r="A16" s="3">
        <v>2025</v>
      </c>
      <c r="B16" s="1">
        <f t="shared" si="0"/>
        <v>13</v>
      </c>
      <c r="C16" s="4" t="s">
        <v>17</v>
      </c>
      <c r="D16" s="5" t="s">
        <v>19</v>
      </c>
      <c r="E16" s="6" t="s">
        <v>12</v>
      </c>
      <c r="F16" s="6" t="s">
        <v>76</v>
      </c>
      <c r="G16" s="8">
        <v>3994</v>
      </c>
      <c r="H16" s="18">
        <v>45793</v>
      </c>
      <c r="I16" s="7">
        <v>187</v>
      </c>
      <c r="J16" s="7">
        <f>0.22*I16</f>
        <v>41.14</v>
      </c>
      <c r="K16" s="7">
        <f t="shared" si="4"/>
        <v>228.14</v>
      </c>
      <c r="L16" s="1">
        <v>70010000090</v>
      </c>
      <c r="M16" s="6" t="s">
        <v>66</v>
      </c>
      <c r="N16" s="4" t="s">
        <v>67</v>
      </c>
      <c r="O16" s="1" t="s">
        <v>68</v>
      </c>
      <c r="P16" s="2">
        <f t="shared" si="5"/>
        <v>187</v>
      </c>
    </row>
    <row r="17" spans="1:16" ht="60" x14ac:dyDescent="0.25">
      <c r="A17" s="3">
        <v>2025</v>
      </c>
      <c r="B17" s="1">
        <f t="shared" si="0"/>
        <v>14</v>
      </c>
      <c r="C17" s="4" t="s">
        <v>17</v>
      </c>
      <c r="D17" s="5" t="s">
        <v>19</v>
      </c>
      <c r="E17" s="6" t="s">
        <v>12</v>
      </c>
      <c r="F17" s="6" t="s">
        <v>62</v>
      </c>
      <c r="G17" s="8">
        <v>4016</v>
      </c>
      <c r="H17" s="18">
        <v>45793</v>
      </c>
      <c r="I17" s="7">
        <v>5688</v>
      </c>
      <c r="J17" s="7">
        <f>0.22*I17</f>
        <v>1251.3599999999999</v>
      </c>
      <c r="K17" s="7">
        <f t="shared" si="4"/>
        <v>6939.36</v>
      </c>
      <c r="L17" s="1">
        <v>70010500045</v>
      </c>
      <c r="M17" s="6" t="s">
        <v>63</v>
      </c>
      <c r="N17" s="4" t="s">
        <v>64</v>
      </c>
      <c r="O17" s="1" t="s">
        <v>65</v>
      </c>
      <c r="P17" s="2">
        <f t="shared" si="5"/>
        <v>5688</v>
      </c>
    </row>
    <row r="18" spans="1:16" ht="45" x14ac:dyDescent="0.25">
      <c r="A18" s="3">
        <v>2025</v>
      </c>
      <c r="B18" s="1">
        <f t="shared" si="0"/>
        <v>15</v>
      </c>
      <c r="C18" s="4" t="s">
        <v>17</v>
      </c>
      <c r="D18" s="5" t="s">
        <v>19</v>
      </c>
      <c r="E18" s="6" t="s">
        <v>12</v>
      </c>
      <c r="F18" s="6" t="s">
        <v>69</v>
      </c>
      <c r="G18" s="8">
        <v>5345</v>
      </c>
      <c r="H18" s="18">
        <v>45835</v>
      </c>
      <c r="I18" s="7">
        <v>2225</v>
      </c>
      <c r="J18" s="7">
        <f>0.22*I18</f>
        <v>489.5</v>
      </c>
      <c r="K18" s="7">
        <f t="shared" si="4"/>
        <v>2714.5</v>
      </c>
      <c r="L18" s="1">
        <v>70010000080</v>
      </c>
      <c r="M18" s="6" t="s">
        <v>70</v>
      </c>
      <c r="N18" s="4" t="s">
        <v>71</v>
      </c>
      <c r="O18" s="1" t="s">
        <v>72</v>
      </c>
      <c r="P18" s="2">
        <f t="shared" si="5"/>
        <v>2225</v>
      </c>
    </row>
    <row r="19" spans="1:16" ht="45" x14ac:dyDescent="0.25">
      <c r="A19" s="3">
        <v>2025</v>
      </c>
      <c r="B19" s="1">
        <v>15</v>
      </c>
      <c r="C19" s="4" t="s">
        <v>17</v>
      </c>
      <c r="D19" s="5" t="s">
        <v>19</v>
      </c>
      <c r="E19" s="6" t="s">
        <v>12</v>
      </c>
      <c r="F19" s="6" t="s">
        <v>75</v>
      </c>
      <c r="G19" s="8">
        <v>5943</v>
      </c>
      <c r="H19" s="18">
        <v>45853</v>
      </c>
      <c r="I19" s="7">
        <v>420</v>
      </c>
      <c r="J19" s="7">
        <f>0.22*I19</f>
        <v>92.4</v>
      </c>
      <c r="K19" s="7">
        <f t="shared" si="4"/>
        <v>512.4</v>
      </c>
      <c r="L19" s="1">
        <v>70010000090</v>
      </c>
      <c r="M19" s="6" t="s">
        <v>83</v>
      </c>
      <c r="N19" s="4" t="s">
        <v>77</v>
      </c>
      <c r="O19" s="1" t="s">
        <v>78</v>
      </c>
      <c r="P19" s="2">
        <f t="shared" si="5"/>
        <v>420</v>
      </c>
    </row>
    <row r="20" spans="1:16" ht="45" x14ac:dyDescent="0.25">
      <c r="A20" s="3">
        <v>2025</v>
      </c>
      <c r="B20" s="1">
        <v>15</v>
      </c>
      <c r="C20" s="4" t="s">
        <v>17</v>
      </c>
      <c r="D20" s="5" t="s">
        <v>19</v>
      </c>
      <c r="E20" s="6" t="s">
        <v>12</v>
      </c>
      <c r="F20" s="6" t="s">
        <v>79</v>
      </c>
      <c r="G20" s="8">
        <v>6704</v>
      </c>
      <c r="H20" s="18">
        <v>45875</v>
      </c>
      <c r="I20" s="7">
        <v>146</v>
      </c>
      <c r="J20" s="7">
        <f>0.22*I20</f>
        <v>32.119999999999997</v>
      </c>
      <c r="K20" s="7">
        <f t="shared" si="4"/>
        <v>178.12</v>
      </c>
      <c r="L20" s="1">
        <v>70010000080</v>
      </c>
      <c r="M20" s="6" t="s">
        <v>82</v>
      </c>
      <c r="N20" s="4" t="s">
        <v>80</v>
      </c>
      <c r="O20" s="1" t="s">
        <v>81</v>
      </c>
      <c r="P20" s="2">
        <f t="shared" si="5"/>
        <v>146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Romanazzi</dc:creator>
  <cp:lastModifiedBy>Manuel Romanazzi</cp:lastModifiedBy>
  <dcterms:created xsi:type="dcterms:W3CDTF">2024-07-11T06:55:23Z</dcterms:created>
  <dcterms:modified xsi:type="dcterms:W3CDTF">2025-08-06T13:28:50Z</dcterms:modified>
</cp:coreProperties>
</file>