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nia.pirelli\Desktop\BILANCIO 2024\SONIA12_06_2025\da pubblicare\"/>
    </mc:Choice>
  </mc:AlternateContent>
  <bookViews>
    <workbookView xWindow="0" yWindow="0" windowWidth="28800" windowHeight="11700"/>
  </bookViews>
  <sheets>
    <sheet name="Stato Patrimoniale_riclassi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nome">[2]BILCONS!#REF!</definedName>
    <definedName name="_ant05">#REF!</definedName>
    <definedName name="_Dist_Values">#REF!</definedName>
    <definedName name="_xlnm._FilterDatabase" localSheetId="0" hidden="1">'Stato Patrimoniale_riclassif'!$G$3:$H$153</definedName>
    <definedName name="_xlcn.WorksheetConnection_Rendicontazione_COVID_30_09_2020.v.1.2.xlsxTabella11" hidden="1">[3]!Tabella1[#Data]</definedName>
    <definedName name="_xlcn.WorksheetConnection_Rendicontazione_COVID_30_09_2020.v.1.5.xlsxTabella241" hidden="1">[3]!Tabella24[#Data]</definedName>
    <definedName name="a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[4]VALORI!$C$45</definedName>
    <definedName name="A_infantile">'[5]TABELLE CALCOLO'!$CW$5:$CW$25</definedName>
    <definedName name="A_infantile_pesi">'[5]TABELLE CALCOLO'!$CU$5:$CU$25</definedName>
    <definedName name="A_KF_1">[5]VALORI!$C$13</definedName>
    <definedName name="A_KF_10">[5]VALORI!$C$14</definedName>
    <definedName name="A_KF_11">[5]VALORI!$C$15</definedName>
    <definedName name="A_KF_12">[5]VALORI!$C$16</definedName>
    <definedName name="A_KF_2">[5]VALORI!$C$20</definedName>
    <definedName name="A_KF_21">[5]VALORI!$C$21</definedName>
    <definedName name="A_KF_22">[5]VALORI!$C$25</definedName>
    <definedName name="A_KF_220">[5]VALORI!$C$26</definedName>
    <definedName name="A_KF_221">[5]VALORI!$C$30</definedName>
    <definedName name="A_KF_2211">[5]VALORI!$C$29</definedName>
    <definedName name="A_KF_222">[5]VALORI!$C$32</definedName>
    <definedName name="A_KF_223">[5]VALORI!$C$31</definedName>
    <definedName name="A_KF_224">[5]VALORI!$C$33</definedName>
    <definedName name="A_KF_23">[5]VALORI!$C$22</definedName>
    <definedName name="A_KF_23C">[5]VALORI!$C$24</definedName>
    <definedName name="A_KF_24">[5]VALORI!$C$35</definedName>
    <definedName name="A_KF_2411">[5]VALORI!$C$34</definedName>
    <definedName name="A_KF_25">[5]VALORI!$C$36</definedName>
    <definedName name="A_KF_26">[5]VALORI!$C$37</definedName>
    <definedName name="A_KF_26C">[5]VALORI!$C$39</definedName>
    <definedName name="A_KF_31">[5]VALORI!$C$43</definedName>
    <definedName name="A_KF_31C">[5]VALORI!$C$45</definedName>
    <definedName name="A_KF_32">[5]VALORI!$C$47</definedName>
    <definedName name="A_KF_320">[5]VALORI!$C$48</definedName>
    <definedName name="A_KF_321">[5]VALORI!$C$49</definedName>
    <definedName name="A_KF_3211">[5]VALORI!$C$52</definedName>
    <definedName name="A_KF_3212">[5]VALORI!$C$55</definedName>
    <definedName name="A_KF_3213">[5]VALORI!$C$58</definedName>
    <definedName name="A_KF_32C1">[5]VALORI!$C$51</definedName>
    <definedName name="A_KF_32C2">[5]VALORI!$C$54</definedName>
    <definedName name="A_KF_32C3">[5]VALORI!$C$57</definedName>
    <definedName name="A_KF_F_pop_25_44_F">[5]VALORI!$C$81</definedName>
    <definedName name="a_ks_224">[4]VALORI!$C$33</definedName>
    <definedName name="A_Perc_farma">'[5]TABELLE CALCOLO'!$FA$5:$FA$25</definedName>
    <definedName name="A_perinatale">'[5]TABELLE CALCOLO'!$CV$5:$CV$25</definedName>
    <definedName name="A_perinatale_pesi">'[5]TABELLE CALCOLO'!$CT$5:$CT$25</definedName>
    <definedName name="A_pop_0_14">'[5]TABELLE CALCOLO'!$F$5:$F$25</definedName>
    <definedName name="A_pop_superf">'[5]TABELLE CALCOLO'!$Q$5:$Q$25</definedName>
    <definedName name="A_pop_TOT">'[5]TABELLE CALCOLO'!$K$5:$K$25</definedName>
    <definedName name="A_popDip">'[5]TABELLE CALCOLO'!$CF$5:$CF$25</definedName>
    <definedName name="A_popDist">'[5]TABELLE CALCOLO'!$BB$5:$BB$25</definedName>
    <definedName name="A_popfarma">'[5]TABELLE CALCOLO'!$M$5:$M$25</definedName>
    <definedName name="A_poposped">'[5]TABELLE CALCOLO'!$B$5:$B$25</definedName>
    <definedName name="A_poposped_abb">'[5]TABELLE CALCOLO'!$D$5:$D$25</definedName>
    <definedName name="A_poposped_over65">'[5]TABELLE CALCOLO'!$C$5:$C$25</definedName>
    <definedName name="A_popriab">'[5]TABELLE CALCOLO'!$BV$5:$BV$25</definedName>
    <definedName name="A_popSalM">'[5]TABELLE CALCOLO'!$BL$5:$BL$25</definedName>
    <definedName name="A_popspec">'[5]TABELLE CALCOLO'!$O$5:$O$25</definedName>
    <definedName name="A_VAL_1">[6]VALORI!#REF!</definedName>
    <definedName name="A_VAL_2">[7]VALORI!#REF!</definedName>
    <definedName name="A_VAL_3">[5]VALORI!$C$8</definedName>
    <definedName name="A_VAL_4">[5]VALORI!$C$9</definedName>
    <definedName name="A_VAL_5">[5]VALORI!$C$10</definedName>
    <definedName name="aa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hidden="1">{#N/A,#N/A,FALSE,"B1";#N/A,#N/A,FALSE,"B2";#N/A,#N/A,FALSE,"B3";#N/A,#N/A,FALSE,"A4";#N/A,#N/A,FALSE,"A3";#N/A,#N/A,FALSE,"A2";#N/A,#N/A,FALSE,"A1";#N/A,#N/A,FALSE,"Indice"}</definedName>
    <definedName name="aaaa" hidden="1">{#N/A,#N/A,FALSE,"Indice"}</definedName>
    <definedName name="AdIrcss00">'[8]Quadro tendenziale 28-6-2005'!#REF!</definedName>
    <definedName name="AdIrcss01">'[8]Quadro tendenziale 28-6-2005'!#REF!</definedName>
    <definedName name="AdIrcss02">'[8]Quadro tendenziale 28-6-2005'!#REF!</definedName>
    <definedName name="AdIrcss03">'[8]Quadro tendenziale 28-6-2005'!#REF!</definedName>
    <definedName name="AdIrcss04">'[8]Quadro tendenziale 28-6-2005'!#REF!</definedName>
    <definedName name="AdIrcss05">'[8]Quadro tendenziale 28-6-2005'!#REF!</definedName>
    <definedName name="AdIrcss06">'[8]Quadro tendenziale 28-6-2005'!#REF!</definedName>
    <definedName name="AdIrcss07">'[8]Quadro tendenziale 28-6-2005'!#REF!</definedName>
    <definedName name="all" hidden="1">{#N/A,#N/A,FALSE,"A4";#N/A,#N/A,FALSE,"A3";#N/A,#N/A,FALSE,"A2";#N/A,#N/A,FALSE,"A1"}</definedName>
    <definedName name="anno_audit">'[9]Capitale e riserve'!#REF!</definedName>
    <definedName name="anno_prec">'[9]Capitale e riserve'!#REF!</definedName>
    <definedName name="_xlnm.Print_Area" localSheetId="0">'Stato Patrimoniale_riclassif'!$A$1:$H$167</definedName>
    <definedName name="_xlnm.Print_Area">#REF!</definedName>
    <definedName name="Area2">#REF!</definedName>
    <definedName name="AS2DocOpenMode" hidden="1">"AS2DocumentEdit"</definedName>
    <definedName name="ASDFGHJK">#REF!</definedName>
    <definedName name="ASSIEME">#REF!</definedName>
    <definedName name="asspa">#REF!</definedName>
    <definedName name="ASSPAc">#REF!</definedName>
    <definedName name="asstot">#REF!</definedName>
    <definedName name="AZI" localSheetId="0">#REF!</definedName>
    <definedName name="AZI">#REF!</definedName>
    <definedName name="AZIENDABA2" localSheetId="0">[10]CEesteso!#REF!</definedName>
    <definedName name="AZIENDABA2">[10]CEesteso!#REF!</definedName>
    <definedName name="AZIENDABA3" localSheetId="0">[10]CEesteso!#REF!</definedName>
    <definedName name="AZIENDABA3">[10]CEesteso!#REF!</definedName>
    <definedName name="AZIENDABA4" localSheetId="0">[10]CEesteso!#REF!</definedName>
    <definedName name="AZIENDABA4">[10]CEesteso!#REF!</definedName>
    <definedName name="AZIENDABA5" localSheetId="0">[10]CEesteso!#REF!</definedName>
    <definedName name="AZIENDABA5">[10]CEesteso!#REF!</definedName>
    <definedName name="AZIENDABR1" localSheetId="0">[10]CEesteso!#REF!</definedName>
    <definedName name="AZIENDABR1">[10]CEesteso!#REF!</definedName>
    <definedName name="AZIENDAFG1" localSheetId="0">[10]CEesteso!#REF!</definedName>
    <definedName name="AZIENDAFG1">[10]CEesteso!#REF!</definedName>
    <definedName name="AZIENDAFG2" localSheetId="0">[10]CEesteso!#REF!</definedName>
    <definedName name="AZIENDAFG2">[10]CEesteso!#REF!</definedName>
    <definedName name="AZIENDAFG3" localSheetId="0">[10]CEesteso!#REF!</definedName>
    <definedName name="AZIENDAFG3">[10]CEesteso!#REF!</definedName>
    <definedName name="AZIENDALE1" localSheetId="0">[10]CEesteso!#REF!</definedName>
    <definedName name="AZIENDALE1">[10]CEesteso!#REF!</definedName>
    <definedName name="AZIENDALE2" localSheetId="0">[10]CEesteso!#REF!</definedName>
    <definedName name="AZIENDALE2">[10]CEesteso!#REF!</definedName>
    <definedName name="AZIENDAOR" localSheetId="0">[10]CEesteso!#REF!</definedName>
    <definedName name="AZIENDAOR">[10]CEesteso!#REF!</definedName>
    <definedName name="AZIENDAPO" localSheetId="0">[10]CEesteso!#REF!</definedName>
    <definedName name="AZIENDAPO">[10]CEesteso!#REF!</definedName>
    <definedName name="AZIENDATA1" localSheetId="0">[10]CEesteso!#REF!</definedName>
    <definedName name="AZIENDATA1">[10]CEesteso!#REF!</definedName>
    <definedName name="Aziende" localSheetId="0">[11]attivo!#REF!</definedName>
    <definedName name="Aziende">[11]attivo!#REF!</definedName>
    <definedName name="b">[4]VALORI!$C$30</definedName>
    <definedName name="B_VAL_2">[7]VALORI!#REF!</definedName>
    <definedName name="BANCHE">#REF!</definedName>
    <definedName name="bari1" localSheetId="0">#REF!</definedName>
    <definedName name="bari1">#REF!</definedName>
    <definedName name="bb" hidden="1">{#N/A,#N/A,FALSE,"A4";#N/A,#N/A,FALSE,"A3";#N/A,#N/A,FALSE,"A2";#N/A,#N/A,FALSE,"A1"}</definedName>
    <definedName name="bbb" hidden="1">{#N/A,#N/A,FALSE,"B3";#N/A,#N/A,FALSE,"B2";#N/A,#N/A,FALSE,"B1"}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hidden="1">{#N/A,#N/A,FALSE,"A4";#N/A,#N/A,FALSE,"A3";#N/A,#N/A,FALSE,"A2";#N/A,#N/A,FALSE,"A1"}</definedName>
    <definedName name="bh">#REF!</definedName>
    <definedName name="BIL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hidden="1">{#N/A,#N/A,FALSE,"B3";#N/A,#N/A,FALSE,"B2";#N/A,#N/A,FALSE,"B1"}</definedName>
    <definedName name="bill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[12]Ricavi!#REF!</definedName>
    <definedName name="Cartclin">[12]Ricavi!#REF!</definedName>
    <definedName name="CAT_INTERV">[13]ELENCHI!$A$2:$A$9</definedName>
    <definedName name="CATEGORIA">[14]TABELLE!$A$1:$B$7</definedName>
    <definedName name="cazzo" hidden="1">{#N/A,#N/A,FALSE,"Indice"}</definedName>
    <definedName name="ccccc" hidden="1">{#N/A,#N/A,FALSE,"A4";#N/A,#N/A,FALSE,"A3";#N/A,#N/A,FALSE,"A2";#N/A,#N/A,FALSE,"A1"}</definedName>
    <definedName name="CCCCCCCCCCCCCC">'[15]consolidato 2001'!#REF!</definedName>
    <definedName name="cd" hidden="1">{#N/A,#N/A,FALSE,"Indice"}</definedName>
    <definedName name="cd_1" hidden="1">{#N/A,#N/A,FALSE,"Indice"}</definedName>
    <definedName name="cd_2" hidden="1">{#N/A,#N/A,FALSE,"Indice"}</definedName>
    <definedName name="cd_3" hidden="1">{#N/A,#N/A,FALSE,"Indice"}</definedName>
    <definedName name="cd_4" hidden="1">{#N/A,#N/A,FALSE,"Indice"}</definedName>
    <definedName name="cd_5" hidden="1">{#N/A,#N/A,FALSE,"Indice"}</definedName>
    <definedName name="ceesteso">'[16]tabella 3'!$A:$B</definedName>
    <definedName name="cer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hidden="1">{#N/A,#N/A,FALSE,"B3";#N/A,#N/A,FALSE,"B2";#N/A,#N/A,FALSE,"B1"}</definedName>
    <definedName name="cerd_1" hidden="1">{#N/A,#N/A,FALSE,"B3";#N/A,#N/A,FALSE,"B2";#N/A,#N/A,FALSE,"B1"}</definedName>
    <definedName name="cerd_2" hidden="1">{#N/A,#N/A,FALSE,"B3";#N/A,#N/A,FALSE,"B2";#N/A,#N/A,FALSE,"B1"}</definedName>
    <definedName name="cerd_3" hidden="1">{#N/A,#N/A,FALSE,"B3";#N/A,#N/A,FALSE,"B2";#N/A,#N/A,FALSE,"B1"}</definedName>
    <definedName name="cerd_4" hidden="1">{#N/A,#N/A,FALSE,"B3";#N/A,#N/A,FALSE,"B2";#N/A,#N/A,FALSE,"B1"}</definedName>
    <definedName name="cerd_5" hidden="1">{#N/A,#N/A,FALSE,"B3";#N/A,#N/A,FALSE,"B2";#N/A,#N/A,FALSE,"B1"}</definedName>
    <definedName name="cerdo" hidden="1">{#N/A,#N/A,FALSE,"B3";#N/A,#N/A,FALSE,"B2";#N/A,#N/A,FALSE,"B1"}</definedName>
    <definedName name="cerdo_1" hidden="1">{#N/A,#N/A,FALSE,"B3";#N/A,#N/A,FALSE,"B2";#N/A,#N/A,FALSE,"B1"}</definedName>
    <definedName name="cerdo_2" hidden="1">{#N/A,#N/A,FALSE,"B3";#N/A,#N/A,FALSE,"B2";#N/A,#N/A,FALSE,"B1"}</definedName>
    <definedName name="cerdo_3" hidden="1">{#N/A,#N/A,FALSE,"B3";#N/A,#N/A,FALSE,"B2";#N/A,#N/A,FALSE,"B1"}</definedName>
    <definedName name="cerdo_4" hidden="1">{#N/A,#N/A,FALSE,"B3";#N/A,#N/A,FALSE,"B2";#N/A,#N/A,FALSE,"B1"}</definedName>
    <definedName name="cerdo_5" hidden="1">{#N/A,#N/A,FALSE,"B3";#N/A,#N/A,FALSE,"B2";#N/A,#N/A,FALSE,"B1"}</definedName>
    <definedName name="CERI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_USL">#REF!</definedName>
    <definedName name="codicebilancio">[16]tabella!$A:$B</definedName>
    <definedName name="CODICI">'[17]IMPUT PER CE'!$A:$B</definedName>
    <definedName name="codifica" localSheetId="0">#REF!</definedName>
    <definedName name="codifica">#REF!</definedName>
    <definedName name="codminsal">[16]Foglio1!$A:$B</definedName>
    <definedName name="coeffpa">#REF!</definedName>
    <definedName name="COMPFSAC" localSheetId="0">#REF!</definedName>
    <definedName name="COMPFSAC">#REF!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[16]database!$B:$B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hidden="1">{#N/A,#N/A,FALSE,"Indice"}</definedName>
    <definedName name="costola_1" hidden="1">{#N/A,#N/A,FALSE,"Indice"}</definedName>
    <definedName name="costola_2" hidden="1">{#N/A,#N/A,FALSE,"Indice"}</definedName>
    <definedName name="costola_3" hidden="1">{#N/A,#N/A,FALSE,"Indice"}</definedName>
    <definedName name="costola_4" hidden="1">{#N/A,#N/A,FALSE,"Indice"}</definedName>
    <definedName name="costola_5" hidden="1">{#N/A,#N/A,FALSE,"Indice"}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hidden="1">{#N/A,#N/A,FALSE,"Indice"}</definedName>
    <definedName name="cv_1" hidden="1">{#N/A,#N/A,FALSE,"Indice"}</definedName>
    <definedName name="cv_2" hidden="1">{#N/A,#N/A,FALSE,"Indice"}</definedName>
    <definedName name="cv_3" hidden="1">{#N/A,#N/A,FALSE,"Indice"}</definedName>
    <definedName name="cv_4" hidden="1">{#N/A,#N/A,FALSE,"Indice"}</definedName>
    <definedName name="cv_5" hidden="1">{#N/A,#N/A,FALSE,"Indice"}</definedName>
    <definedName name="d">#REF!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dddd" hidden="1">{#N/A,#N/A,FALSE,"A4";#N/A,#N/A,FALSE,"A3";#N/A,#N/A,FALSE,"A2";#N/A,#N/A,FALSE,"A1"}</definedName>
    <definedName name="de" hidden="1">{#N/A,#N/A,FALSE,"B3";#N/A,#N/A,FALSE,"B2";#N/A,#N/A,FALSE,"B1"}</definedName>
    <definedName name="de_1" hidden="1">{#N/A,#N/A,FALSE,"B3";#N/A,#N/A,FALSE,"B2";#N/A,#N/A,FALSE,"B1"}</definedName>
    <definedName name="de_2" hidden="1">{#N/A,#N/A,FALSE,"B3";#N/A,#N/A,FALSE,"B2";#N/A,#N/A,FALSE,"B1"}</definedName>
    <definedName name="de_3" hidden="1">{#N/A,#N/A,FALSE,"B3";#N/A,#N/A,FALSE,"B2";#N/A,#N/A,FALSE,"B1"}</definedName>
    <definedName name="de_4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finitivo">#REF!</definedName>
    <definedName name="DELEO" localSheetId="0">#REF!</definedName>
    <definedName name="DELEO">#REF!</definedName>
    <definedName name="demo_ajax">'[18]estrazione edotto'!#REF!</definedName>
    <definedName name="derto" hidden="1">{#N/A,#N/A,FALSE,"B3";#N/A,#N/A,FALSE,"B2";#N/A,#N/A,FALSE,"B1"}</definedName>
    <definedName name="derto_1" hidden="1">{#N/A,#N/A,FALSE,"B3";#N/A,#N/A,FALSE,"B2";#N/A,#N/A,FALSE,"B1"}</definedName>
    <definedName name="derto_2" hidden="1">{#N/A,#N/A,FALSE,"B3";#N/A,#N/A,FALSE,"B2";#N/A,#N/A,FALSE,"B1"}</definedName>
    <definedName name="derto_3" hidden="1">{#N/A,#N/A,FALSE,"B3";#N/A,#N/A,FALSE,"B2";#N/A,#N/A,FALSE,"B1"}</definedName>
    <definedName name="derto_4" hidden="1">{#N/A,#N/A,FALSE,"B3";#N/A,#N/A,FALSE,"B2";#N/A,#N/A,FALSE,"B1"}</definedName>
    <definedName name="derto_5" hidden="1">{#N/A,#N/A,FALSE,"B3";#N/A,#N/A,FALSE,"B2";#N/A,#N/A,FALSE,"B1"}</definedName>
    <definedName name="dettaglio_crediti">[19]DETT!$D$131,[19]DETT!$D$122,[19]DETT!$D$100,[19]DETT!$D$94,[19]DETT!$D$92,[19]DETT!$D$42,[19]DETT!$D$14,[19]DETT!$D$10,[19]DETT!$D$7</definedName>
    <definedName name="dflt2">[20]Personalizza!$G$21</definedName>
    <definedName name="Diff6241" localSheetId="0">#REF!</definedName>
    <definedName name="Diff6241">#REF!</definedName>
    <definedName name="dsa" hidden="1">{#N/A,#N/A,FALSE,"B3";#N/A,#N/A,FALSE,"B2";#N/A,#N/A,FALSE,"B1"}</definedName>
    <definedName name="dsa_1" hidden="1">{#N/A,#N/A,FALSE,"B3";#N/A,#N/A,FALSE,"B2";#N/A,#N/A,FALSE,"B1"}</definedName>
    <definedName name="dsa_2" hidden="1">{#N/A,#N/A,FALSE,"B3";#N/A,#N/A,FALSE,"B2";#N/A,#N/A,FALSE,"B1"}</definedName>
    <definedName name="dsa_3" hidden="1">{#N/A,#N/A,FALSE,"B3";#N/A,#N/A,FALSE,"B2";#N/A,#N/A,FALSE,"B1"}</definedName>
    <definedName name="dsa_4" hidden="1">{#N/A,#N/A,FALSE,"B3";#N/A,#N/A,FALSE,"B2";#N/A,#N/A,FALSE,"B1"}</definedName>
    <definedName name="dsa_5" hidden="1">{#N/A,#N/A,FALSE,"B3";#N/A,#N/A,FALSE,"B2";#N/A,#N/A,FALSE,"B1"}</definedName>
    <definedName name="edizione97">#REF!</definedName>
    <definedName name="eee">#REF!</definedName>
    <definedName name="eeee" hidden="1">{#N/A,#N/A,FALSE,"B1";#N/A,#N/A,FALSE,"B2";#N/A,#N/A,FALSE,"B3";#N/A,#N/A,FALSE,"A4";#N/A,#N/A,FALSE,"A3";#N/A,#N/A,FALSE,"A2";#N/A,#N/A,FALSE,"A1";#N/A,#N/A,FALSE,"Indice"}</definedName>
    <definedName name="EEEEEE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ntr999">#REF!</definedName>
    <definedName name="ewq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hidden="1">{#N/A,#N/A,FALSE,"A4";#N/A,#N/A,FALSE,"A3";#N/A,#N/A,FALSE,"A2";#N/A,#N/A,FALSE,"A1"}</definedName>
    <definedName name="f_1">{#N/A,#N/A,FALSE,"A4";#N/A,#N/A,FALSE,"A3";#N/A,#N/A,FALSE,"A2";#N/A,#N/A,FALSE,"A1"}</definedName>
    <definedName name="f_2">{#N/A,#N/A,FALSE,"A4";#N/A,#N/A,FALSE,"A3";#N/A,#N/A,FALSE,"A2";#N/A,#N/A,FALSE,"A1"}</definedName>
    <definedName name="f_3">{#N/A,#N/A,FALSE,"A4";#N/A,#N/A,FALSE,"A3";#N/A,#N/A,FALSE,"A2";#N/A,#N/A,FALSE,"A1"}</definedName>
    <definedName name="f_4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hidden="1">{#N/A,#N/A,FALSE,"A4";#N/A,#N/A,FALSE,"A3";#N/A,#N/A,FALSE,"A2";#N/A,#N/A,FALSE,"A1"}</definedName>
    <definedName name="FF">[21]CEesteso!#REF!</definedName>
    <definedName name="fffff" hidden="1">{#N/A,#N/A,FALSE,"A4";#N/A,#N/A,FALSE,"A3";#N/A,#N/A,FALSE,"A2";#N/A,#N/A,FALSE,"A1"}</definedName>
    <definedName name="fffffff">#REF!</definedName>
    <definedName name="FIORE" localSheetId="0">#REF!</definedName>
    <definedName name="FIORE">#REF!</definedName>
    <definedName name="fodoamm.">#REF!</definedName>
    <definedName name="FONDOAMM">#REF!</definedName>
    <definedName name="FONDOCREDITO" localSheetId="0">#REF!</definedName>
    <definedName name="FONDOCREDITO">#REF!</definedName>
    <definedName name="fr" hidden="1">{#N/A,#N/A,FALSE,"Indice"}</definedName>
    <definedName name="fr_1" hidden="1">{#N/A,#N/A,FALSE,"Indice"}</definedName>
    <definedName name="fr_2" hidden="1">{#N/A,#N/A,FALSE,"Indice"}</definedName>
    <definedName name="fr_3" hidden="1">{#N/A,#N/A,FALSE,"Indice"}</definedName>
    <definedName name="fr_4" hidden="1">{#N/A,#N/A,FALSE,"Indice"}</definedName>
    <definedName name="fr_5" hidden="1">{#N/A,#N/A,FALSE,"Indice"}</definedName>
    <definedName name="funzionied98">#REF!</definedName>
    <definedName name="ger" hidden="1">{#N/A,#N/A,FALSE,"Indice"}</definedName>
    <definedName name="ger_1" hidden="1">{#N/A,#N/A,FALSE,"Indice"}</definedName>
    <definedName name="ger_2" hidden="1">{#N/A,#N/A,FALSE,"Indice"}</definedName>
    <definedName name="ger_3" hidden="1">{#N/A,#N/A,FALSE,"Indice"}</definedName>
    <definedName name="ger_4" hidden="1">{#N/A,#N/A,FALSE,"Indice"}</definedName>
    <definedName name="ger_5" hidden="1">{#N/A,#N/A,FALSE,"Indice"}</definedName>
    <definedName name="germo" hidden="1">{#N/A,#N/A,FALSE,"Indice"}</definedName>
    <definedName name="germo_1" hidden="1">{#N/A,#N/A,FALSE,"Indice"}</definedName>
    <definedName name="germo_2" hidden="1">{#N/A,#N/A,FALSE,"Indice"}</definedName>
    <definedName name="germo_3" hidden="1">{#N/A,#N/A,FALSE,"Indice"}</definedName>
    <definedName name="germo_4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hidden="1">{#N/A,#N/A,FALSE,"Indice"}</definedName>
    <definedName name="gino_1" hidden="1">{#N/A,#N/A,FALSE,"Indice"}</definedName>
    <definedName name="gino_2" hidden="1">{#N/A,#N/A,FALSE,"Indice"}</definedName>
    <definedName name="gino_3" hidden="1">{#N/A,#N/A,FALSE,"Indice"}</definedName>
    <definedName name="gino_4" hidden="1">{#N/A,#N/A,FALSE,"Indice"}</definedName>
    <definedName name="gino_5" hidden="1">{#N/A,#N/A,FALSE,"Indice"}</definedName>
    <definedName name="hiu" hidden="1">{#N/A,#N/A,FALSE,"Indice"}</definedName>
    <definedName name="hiu_1" hidden="1">{#N/A,#N/A,FALSE,"Indice"}</definedName>
    <definedName name="hiu_2" hidden="1">{#N/A,#N/A,FALSE,"Indice"}</definedName>
    <definedName name="hiu_3" hidden="1">{#N/A,#N/A,FALSE,"Indice"}</definedName>
    <definedName name="hiu_4" hidden="1">{#N/A,#N/A,FALSE,"Indice"}</definedName>
    <definedName name="hiu_5" hidden="1">{#N/A,#N/A,FALSE,"Indice"}</definedName>
    <definedName name="iii">#REF!</definedName>
    <definedName name="IMMOBIL">#REF!</definedName>
    <definedName name="immobil.">#REF!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hidden="1">{#N/A,#N/A,FALSE,"Indice"}</definedName>
    <definedName name="io_1" hidden="1">{#N/A,#N/A,FALSE,"Indice"}</definedName>
    <definedName name="io_2" hidden="1">{#N/A,#N/A,FALSE,"Indice"}</definedName>
    <definedName name="io_3" hidden="1">{#N/A,#N/A,FALSE,"Indice"}</definedName>
    <definedName name="io_4" hidden="1">{#N/A,#N/A,FALSE,"Indice"}</definedName>
    <definedName name="io_5" hidden="1">{#N/A,#N/A,FALSE,"Indice"}</definedName>
    <definedName name="iou" hidden="1">{#N/A,#N/A,FALSE,"B3";#N/A,#N/A,FALSE,"B2";#N/A,#N/A,FALSE,"B1"}</definedName>
    <definedName name="iou_1" hidden="1">{#N/A,#N/A,FALSE,"B3";#N/A,#N/A,FALSE,"B2";#N/A,#N/A,FALSE,"B1"}</definedName>
    <definedName name="iou_2" hidden="1">{#N/A,#N/A,FALSE,"B3";#N/A,#N/A,FALSE,"B2";#N/A,#N/A,FALSE,"B1"}</definedName>
    <definedName name="iou_3" hidden="1">{#N/A,#N/A,FALSE,"B3";#N/A,#N/A,FALSE,"B2";#N/A,#N/A,FALSE,"B1"}</definedName>
    <definedName name="iou_4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>#REF!</definedName>
    <definedName name="item">'[9]Capitale e riserve'!#REF!</definedName>
    <definedName name="jh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JR_PAGE_ANCHOR_0_1">'[22]bive 2019 analitico'!#REF!</definedName>
    <definedName name="ki" hidden="1">{#N/A,#N/A,FALSE,"Indice"}</definedName>
    <definedName name="ki_1" hidden="1">{#N/A,#N/A,FALSE,"Indice"}</definedName>
    <definedName name="ki_2" hidden="1">{#N/A,#N/A,FALSE,"Indice"}</definedName>
    <definedName name="ki_3" hidden="1">{#N/A,#N/A,FALSE,"Indice"}</definedName>
    <definedName name="ki_4" hidden="1">{#N/A,#N/A,FALSE,"Indice"}</definedName>
    <definedName name="ki_5" hidden="1">{#N/A,#N/A,FALSE,"Indice"}</definedName>
    <definedName name="kkk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hidden="1">{#N/A,#N/A,FALSE,"A4";#N/A,#N/A,FALSE,"A3";#N/A,#N/A,FALSE,"A2";#N/A,#N/A,FALSE,"A1"}</definedName>
    <definedName name="L">#REF!</definedName>
    <definedName name="li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hidden="1">{#N/A,#N/A,FALSE,"A4";#N/A,#N/A,FALSE,"A3";#N/A,#N/A,FALSE,"A2";#N/A,#N/A,FALSE,"A1"}</definedName>
    <definedName name="lista1">"['file:///C:/Documents%20and%20Settings/ausl/Impostazioni%20locali/Temporary%20Internet%20Files/Content.IE5/Impostazioni%20locali/Temporary%20Internet%20Files/Content.IE5/HK0LPXIR/7'#$'MASTER-noGSA'.$B$10:.$B$102]"</definedName>
    <definedName name="LIU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hidden="1">{#N/A,#N/A,FALSE,"Indice"}</definedName>
    <definedName name="lkjh_1" hidden="1">{#N/A,#N/A,FALSE,"Indice"}</definedName>
    <definedName name="lkjh_2" hidden="1">{#N/A,#N/A,FALSE,"Indice"}</definedName>
    <definedName name="lkjh_3" hidden="1">{#N/A,#N/A,FALSE,"Indice"}</definedName>
    <definedName name="lkjh_4" hidden="1">{#N/A,#N/A,FALSE,"Indice"}</definedName>
    <definedName name="lkjh_5" hidden="1">{#N/A,#N/A,FALSE,"Indice"}</definedName>
    <definedName name="ll" hidden="1">{#N/A,#N/A,FALSE,"A4";#N/A,#N/A,FALSE,"A3";#N/A,#N/A,FALSE,"A2";#N/A,#N/A,FALSE,"A1"}</definedName>
    <definedName name="LLLLL" hidden="1">{#N/A,#N/A,FALSE,"A4";#N/A,#N/A,FALSE,"A3";#N/A,#N/A,FALSE,"A2";#N/A,#N/A,FALSE,"A1"}</definedName>
    <definedName name="lo" hidden="1">{#N/A,#N/A,FALSE,"B3";#N/A,#N/A,FALSE,"B2";#N/A,#N/A,FALSE,"B1"}</definedName>
    <definedName name="lo_1" hidden="1">{#N/A,#N/A,FALSE,"B3";#N/A,#N/A,FALSE,"B2";#N/A,#N/A,FALSE,"B1"}</definedName>
    <definedName name="lo_2" hidden="1">{#N/A,#N/A,FALSE,"B3";#N/A,#N/A,FALSE,"B2";#N/A,#N/A,FALSE,"B1"}</definedName>
    <definedName name="lo_3" hidden="1">{#N/A,#N/A,FALSE,"B3";#N/A,#N/A,FALSE,"B2";#N/A,#N/A,FALSE,"B1"}</definedName>
    <definedName name="lo_4" hidden="1">{#N/A,#N/A,FALSE,"B3";#N/A,#N/A,FALSE,"B2";#N/A,#N/A,FALSE,"B1"}</definedName>
    <definedName name="lo_5" hidden="1">{#N/A,#N/A,FALSE,"B3";#N/A,#N/A,FALSE,"B2";#N/A,#N/A,FALSE,"B1"}</definedName>
    <definedName name="looo" hidden="1">{#N/A,#N/A,FALSE,"A4";#N/A,#N/A,FALSE,"A3";#N/A,#N/A,FALSE,"A2";#N/A,#N/A,FALSE,"A1"}</definedName>
    <definedName name="ly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EDIO_311201">#REF!</definedName>
    <definedName name="min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hidden="1">{#N/A,#N/A,FALSE,"Indice"}</definedName>
    <definedName name="mio_1" hidden="1">{#N/A,#N/A,FALSE,"Indice"}</definedName>
    <definedName name="mio_2" hidden="1">{#N/A,#N/A,FALSE,"Indice"}</definedName>
    <definedName name="mio_3" hidden="1">{#N/A,#N/A,FALSE,"Indice"}</definedName>
    <definedName name="mio_4" hidden="1">{#N/A,#N/A,FALSE,"Indice"}</definedName>
    <definedName name="mio_5" hidden="1">{#N/A,#N/A,FALSE,"Indice"}</definedName>
    <definedName name="mmm" hidden="1">{#N/A,#N/A,FALSE,"A4";#N/A,#N/A,FALSE,"A3";#N/A,#N/A,FALSE,"A2";#N/A,#N/A,FALSE,"A1"}</definedName>
    <definedName name="mn" hidden="1">{#N/A,#N/A,FALSE,"Indice"}</definedName>
    <definedName name="mn_1" hidden="1">{#N/A,#N/A,FALSE,"Indice"}</definedName>
    <definedName name="mn_2" hidden="1">{#N/A,#N/A,FALSE,"Indice"}</definedName>
    <definedName name="mn_3" hidden="1">{#N/A,#N/A,FALSE,"Indice"}</definedName>
    <definedName name="mn_4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hidden="1">{#N/A,#N/A,FALSE,"Indice"}</definedName>
    <definedName name="modell_1" hidden="1">{#N/A,#N/A,FALSE,"Indice"}</definedName>
    <definedName name="modell_2" hidden="1">{#N/A,#N/A,FALSE,"Indice"}</definedName>
    <definedName name="modell_3" hidden="1">{#N/A,#N/A,FALSE,"Indice"}</definedName>
    <definedName name="modell_4" hidden="1">{#N/A,#N/A,FALSE,"Indice"}</definedName>
    <definedName name="modell_5" hidden="1">{#N/A,#N/A,FALSE,"Indice"}</definedName>
    <definedName name="modello" hidden="1">{#N/A,#N/A,FALSE,"Indice"}</definedName>
    <definedName name="modello_1" hidden="1">{#N/A,#N/A,FALSE,"Indice"}</definedName>
    <definedName name="modello_2" hidden="1">{#N/A,#N/A,FALSE,"Indice"}</definedName>
    <definedName name="modello_3" hidden="1">{#N/A,#N/A,FALSE,"Indice"}</definedName>
    <definedName name="modello_4" hidden="1">{#N/A,#N/A,FALSE,"Indice"}</definedName>
    <definedName name="modello_5" hidden="1">{#N/A,#N/A,FALSE,"Indice"}</definedName>
    <definedName name="moi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hidden="1">{#N/A,#N/A,FALSE,"B3";#N/A,#N/A,FALSE,"B2";#N/A,#N/A,FALSE,"B1"}</definedName>
    <definedName name="muy_1" hidden="1">{#N/A,#N/A,FALSE,"B3";#N/A,#N/A,FALSE,"B2";#N/A,#N/A,FALSE,"B1"}</definedName>
    <definedName name="muy_2" hidden="1">{#N/A,#N/A,FALSE,"B3";#N/A,#N/A,FALSE,"B2";#N/A,#N/A,FALSE,"B1"}</definedName>
    <definedName name="muy_3" hidden="1">{#N/A,#N/A,FALSE,"B3";#N/A,#N/A,FALSE,"B2";#N/A,#N/A,FALSE,"B1"}</definedName>
    <definedName name="muy_4" hidden="1">{#N/A,#N/A,FALSE,"B3";#N/A,#N/A,FALSE,"B2";#N/A,#N/A,FALSE,"B1"}</definedName>
    <definedName name="muy_5" hidden="1">{#N/A,#N/A,FALSE,"B3";#N/A,#N/A,FALSE,"B2";#N/A,#N/A,FALSE,"B1"}</definedName>
    <definedName name="nnnnnn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">#REF!</definedName>
    <definedName name="padAcqBen00">#REF!</definedName>
    <definedName name="padAcqBen01">#REF!</definedName>
    <definedName name="padAcqBen02">#REF!</definedName>
    <definedName name="padAcqBen03">#REF!</definedName>
    <definedName name="padAcqBen04">#REF!</definedName>
    <definedName name="padAcqBen05">'[23]parametri progr'!$I$20</definedName>
    <definedName name="padAcqBen06">'[23]parametri progr'!$J$20</definedName>
    <definedName name="padAcqBen07">'[23]parametri progr'!$K$20</definedName>
    <definedName name="padAltrEnti00">#REF!</definedName>
    <definedName name="padAltrEnti01">#REF!</definedName>
    <definedName name="padAltrEnti02">#REF!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5">'[23]parametri progr'!$I$11</definedName>
    <definedName name="padmedgen06">'[23]parametri progr'!$J$11</definedName>
    <definedName name="padmedgen07">'[23]parametri progr'!$K$11</definedName>
    <definedName name="padOnFin00">#REF!</definedName>
    <definedName name="padOnFin01">#REF!</definedName>
    <definedName name="padOnFin02">#REF!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rtsardegna">'[24]Quadro macro'!$C$14</definedName>
    <definedName name="partsicilia">'[24]Quadro macro'!$C$13</definedName>
    <definedName name="PATRN">'[15]consolidato 2001'!#REF!</definedName>
    <definedName name="patrn.">'[15]consolidato 2001'!#REF!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'[25]Quadro Macro'!$L$7</definedName>
    <definedName name="pilt05">'[25]Quadro Macro'!$L$9</definedName>
    <definedName name="pilt06">'[25]Quadro Macro'!$L$10</definedName>
    <definedName name="pilt07">'[25]Quadro Macro'!$L$11</definedName>
    <definedName name="pilt08">'[26]Quadro Macro'!$L$12</definedName>
    <definedName name="pinflprev00">#REF!</definedName>
    <definedName name="pinflprev01">#REF!</definedName>
    <definedName name="pinflprev02">#REF!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ino" hidden="1">{#N/A,#N/A,FALSE,"Indice"}</definedName>
    <definedName name="pino_1" hidden="1">{#N/A,#N/A,FALSE,"Indice"}</definedName>
    <definedName name="pino_2" hidden="1">{#N/A,#N/A,FALSE,"Indice"}</definedName>
    <definedName name="pino_3" hidden="1">{#N/A,#N/A,FALSE,"Indice"}</definedName>
    <definedName name="pino_4" hidden="1">{#N/A,#N/A,FALSE,"Indice"}</definedName>
    <definedName name="pino_5" hidden="1">{#N/A,#N/A,FALSE,"Indice"}</definedName>
    <definedName name="pippo" hidden="1">{#N/A,#N/A,FALSE,"Indice"}</definedName>
    <definedName name="pippo_1" hidden="1">{#N/A,#N/A,FALSE,"Indice"}</definedName>
    <definedName name="pippo_2" hidden="1">{#N/A,#N/A,FALSE,"Indice"}</definedName>
    <definedName name="pippo_3" hidden="1">{#N/A,#N/A,FALSE,"Indice"}</definedName>
    <definedName name="pippo_4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>#REF!</definedName>
    <definedName name="pop_1_4">#REF!</definedName>
    <definedName name="pop_15_24">#REF!</definedName>
    <definedName name="pop_15_24_F">#REF!</definedName>
    <definedName name="pop_15_24_M">#REF!</definedName>
    <definedName name="pop_25_44">#REF!</definedName>
    <definedName name="pop_25_44_F">#REF!</definedName>
    <definedName name="pop_25_44_M">#REF!</definedName>
    <definedName name="pop_45_64">#REF!</definedName>
    <definedName name="pop_5_14">#REF!</definedName>
    <definedName name="pop_65_74">#REF!</definedName>
    <definedName name="pop_over_75">#REF!</definedName>
    <definedName name="PPPP" hidden="1">{#N/A,#N/A,FALSE,"A4";#N/A,#N/A,FALSE,"A3";#N/A,#N/A,FALSE,"A2";#N/A,#N/A,FALSE,"A1"}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[12]Ricavi!#REF!</definedName>
    <definedName name="Prestaz">[12]Ricavi!#REF!</definedName>
    <definedName name="PRESTAZIONI__SOCIALI______________________R64">#REF!</definedName>
    <definedName name="prestfunzed98">#REF!</definedName>
    <definedName name="previsione" localSheetId="0">#REF!</definedName>
    <definedName name="previsione">#REF!</definedName>
    <definedName name="prevpa">#REF!</definedName>
    <definedName name="prevpac">#REF!</definedName>
    <definedName name="prevtot">#REF!</definedName>
    <definedName name="prevtotcons">#REF!</definedName>
    <definedName name="Print_Area">#REF!</definedName>
    <definedName name="print_area.">#REF!</definedName>
    <definedName name="Print_Area_5">#REF!</definedName>
    <definedName name="prova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trn.">'[15]consolidato 2001'!#REF!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5">'[23]parametri progr'!$I$16</definedName>
    <definedName name="pvarPIL06">'[23]parametri progr'!$J$16</definedName>
    <definedName name="pvarPIL07">'[23]parametri progr'!$K$16</definedName>
    <definedName name="pvarPILrgs04">#REF!</definedName>
    <definedName name="pvarPILrgs05">#REF!</definedName>
    <definedName name="pvarPILrgs06">#REF!</definedName>
    <definedName name="pvarPILrgs07">#REF!</definedName>
    <definedName name="q" hidden="1">{#N/A,#N/A,FALSE,"B3";#N/A,#N/A,FALSE,"B2";#N/A,#N/A,FALSE,"B1"}</definedName>
    <definedName name="qmeserif" localSheetId="0">#REF!</definedName>
    <definedName name="qmeserif">#REF!</definedName>
    <definedName name="qqqq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hidden="1">{#N/A,#N/A,FALSE,"Indice"}</definedName>
    <definedName name="qqqqq_1" hidden="1">{#N/A,#N/A,FALSE,"Indice"}</definedName>
    <definedName name="qqqqq_2" hidden="1">{#N/A,#N/A,FALSE,"Indice"}</definedName>
    <definedName name="qqqqq_3" hidden="1">{#N/A,#N/A,FALSE,"Indice"}</definedName>
    <definedName name="qqqqq_4" hidden="1">{#N/A,#N/A,FALSE,"Indice"}</definedName>
    <definedName name="qqqqq_5" hidden="1">{#N/A,#N/A,FALSE,"Indice"}</definedName>
    <definedName name="qqqqqa" hidden="1">{#N/A,#N/A,FALSE,"B3";#N/A,#N/A,FALSE,"B2";#N/A,#N/A,FALSE,"B1"}</definedName>
    <definedName name="qqqqqa_1" hidden="1">{#N/A,#N/A,FALSE,"B3";#N/A,#N/A,FALSE,"B2";#N/A,#N/A,FALSE,"B1"}</definedName>
    <definedName name="qqqqqa_2" hidden="1">{#N/A,#N/A,FALSE,"B3";#N/A,#N/A,FALSE,"B2";#N/A,#N/A,FALSE,"B1"}</definedName>
    <definedName name="qqqqqa_3" hidden="1">{#N/A,#N/A,FALSE,"B3";#N/A,#N/A,FALSE,"B2";#N/A,#N/A,FALSE,"B1"}</definedName>
    <definedName name="qqqqqa_4" hidden="1">{#N/A,#N/A,FALSE,"B3";#N/A,#N/A,FALSE,"B2";#N/A,#N/A,FALSE,"B1"}</definedName>
    <definedName name="qqqqqa_5" hidden="1">{#N/A,#N/A,FALSE,"B3";#N/A,#N/A,FALSE,"B2";#N/A,#N/A,FALSE,"B1"}</definedName>
    <definedName name="QQQQQQQQQQQQQQQq">#REF!</definedName>
    <definedName name="QW" hidden="1">{#N/A,#N/A,FALSE,"Indice"}</definedName>
    <definedName name="QW_1" hidden="1">{#N/A,#N/A,FALSE,"Indice"}</definedName>
    <definedName name="QW_2" hidden="1">{#N/A,#N/A,FALSE,"Indice"}</definedName>
    <definedName name="QW_3" hidden="1">{#N/A,#N/A,FALSE,"Indice"}</definedName>
    <definedName name="QW_4" hidden="1">{#N/A,#N/A,FALSE,"Indice"}</definedName>
    <definedName name="QW_5" hidden="1">{#N/A,#N/A,FALSE,"Indice"}</definedName>
    <definedName name="R_KF_25">[4]VALORI!$C$36</definedName>
    <definedName name="raccordo" hidden="1">{#N/A,#N/A,FALSE,"B1";#N/A,#N/A,FALSE,"B2";#N/A,#N/A,FALSE,"B3";#N/A,#N/A,FALSE,"A4";#N/A,#N/A,FALSE,"A3";#N/A,#N/A,FALSE,"A2";#N/A,#N/A,FALSE,"A1";#N/A,#N/A,FALSE,"Indice"}</definedName>
    <definedName name="raffronto" hidden="1">{#N/A,#N/A,FALSE,"A4";#N/A,#N/A,FALSE,"A3";#N/A,#N/A,FALSE,"A2";#N/A,#N/A,FALSE,"A1"}</definedName>
    <definedName name="rappirccs98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e">#REF!</definedName>
    <definedName name="REGIONI">'[5]TABELLE CALCOLO'!$A$5:$A$25</definedName>
    <definedName name="regola1">'[27]Quadro macro'!$C$12</definedName>
    <definedName name="resa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'[16]tabella rettifiche'!$A:$B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MANENZ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hidden="1">{#N/A,#N/A,FALSE,"Indice"}</definedName>
    <definedName name="sae_1" hidden="1">{#N/A,#N/A,FALSE,"Indice"}</definedName>
    <definedName name="sae_2" hidden="1">{#N/A,#N/A,FALSE,"Indice"}</definedName>
    <definedName name="sae_3" hidden="1">{#N/A,#N/A,FALSE,"Indice"}</definedName>
    <definedName name="sae_4" hidden="1">{#N/A,#N/A,FALSE,"Indice"}</definedName>
    <definedName name="sae_5" hidden="1">{#N/A,#N/A,FALSE,"Indice"}</definedName>
    <definedName name="saldo">[16]database!$B:$C</definedName>
    <definedName name="sanpa">#REF!</definedName>
    <definedName name="sanpac">#REF!</definedName>
    <definedName name="SCHEMA">#REF!</definedName>
    <definedName name="SCHEMA2">#REF!</definedName>
    <definedName name="sdo_2010">#REF!</definedName>
    <definedName name="se" hidden="1">{#N/A,#N/A,FALSE,"B3";#N/A,#N/A,FALSE,"B2";#N/A,#N/A,FALSE,"B1"}</definedName>
    <definedName name="se_1" hidden="1">{#N/A,#N/A,FALSE,"B3";#N/A,#N/A,FALSE,"B2";#N/A,#N/A,FALSE,"B1"}</definedName>
    <definedName name="se_2" hidden="1">{#N/A,#N/A,FALSE,"B3";#N/A,#N/A,FALSE,"B2";#N/A,#N/A,FALSE,"B1"}</definedName>
    <definedName name="se_3" hidden="1">{#N/A,#N/A,FALSE,"B3";#N/A,#N/A,FALSE,"B2";#N/A,#N/A,FALSE,"B1"}</definedName>
    <definedName name="se_4" hidden="1">{#N/A,#N/A,FALSE,"B3";#N/A,#N/A,FALSE,"B2";#N/A,#N/A,FALSE,"B1"}</definedName>
    <definedName name="se_5" hidden="1">{#N/A,#N/A,FALSE,"B3";#N/A,#N/A,FALSE,"B2";#N/A,#N/A,FALSE,"B1"}</definedName>
    <definedName name="SED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ost">'[9]Capitale e riserve'!#REF!</definedName>
    <definedName name="SOTTOCAT_1">[13]ELENCHI!$C$13:$C$21</definedName>
    <definedName name="SOTTOCAT_2">[13]ELENCHI!$C$24:$C$28</definedName>
    <definedName name="SOTTOCAT_3">[13]ELENCHI!$C$31:$C$32</definedName>
    <definedName name="SOTTOCAT_OSP">[13]ELENCHI!$A$20:$A$24</definedName>
    <definedName name="spese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hidden="1">{#N/A,#N/A,FALSE,"Indice"}</definedName>
    <definedName name="sq_1" hidden="1">{#N/A,#N/A,FALSE,"Indice"}</definedName>
    <definedName name="sq_2" hidden="1">{#N/A,#N/A,FALSE,"Indice"}</definedName>
    <definedName name="sq_3" hidden="1">{#N/A,#N/A,FALSE,"Indice"}</definedName>
    <definedName name="sq_4" hidden="1">{#N/A,#N/A,FALSE,"Indice"}</definedName>
    <definedName name="sq_5" hidden="1">{#N/A,#N/A,FALSE,"Indice"}</definedName>
    <definedName name="ss">#REF!</definedName>
    <definedName name="Stampa_le_aree">#REF!</definedName>
    <definedName name="Stampa_le_arue">#REF!</definedName>
    <definedName name="STATOPAT">#REF!</definedName>
    <definedName name="stima96">#REF!</definedName>
    <definedName name="STRALCIO" localSheetId="0">#REF!</definedName>
    <definedName name="STRALCIO">#REF!</definedName>
    <definedName name="suore" localSheetId="0">[12]Ricavi!#REF!</definedName>
    <definedName name="suore">[12]Ricavi!#REF!</definedName>
    <definedName name="sw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ble0">#REF!</definedName>
    <definedName name="Table1">#REF!</definedName>
    <definedName name="Table2">#REF!</definedName>
    <definedName name="Table3">#REF!</definedName>
    <definedName name="Table4">#REF!</definedName>
    <definedName name="Table5">#REF!</definedName>
    <definedName name="tadAcqBen00">'[8]Quadro tendenziale 28-6-2005'!#REF!</definedName>
    <definedName name="tadAcqBen01">'[8]Quadro tendenziale 28-6-2005'!#REF!</definedName>
    <definedName name="tadAcqBen02">'[8]Quadro tendenziale 28-6-2005'!#REF!</definedName>
    <definedName name="tadAcqBen03">'[8]Quadro tendenziale 28-6-2005'!#REF!</definedName>
    <definedName name="tadAcqBen04">'[8]Quadro tendenziale 28-6-2005'!#REF!</definedName>
    <definedName name="tadAcqBen05">'[8]Quadro tendenziale 28-6-2005'!#REF!</definedName>
    <definedName name="tadAcqBen06">'[8]Quadro tendenziale 28-6-2005'!#REF!</definedName>
    <definedName name="tadAcqBen07">'[8]Quadro tendenziale 28-6-2005'!#REF!</definedName>
    <definedName name="tadAcqBen08">'[8]Quadro tendenziale 28-6-2005'!#REF!</definedName>
    <definedName name="tadAltrEnti00">'[8]Quadro tendenziale 28-6-2005'!#REF!</definedName>
    <definedName name="tadAltrEnti01">'[8]Quadro tendenziale 28-6-2005'!#REF!</definedName>
    <definedName name="tadAltrEnti02">'[8]Quadro tendenziale 28-6-2005'!#REF!</definedName>
    <definedName name="tadAltrEnti03">'[8]Quadro tendenziale 28-6-2005'!#REF!</definedName>
    <definedName name="tadAltrEnti04">'[8]Quadro tendenziale 28-6-2005'!#REF!</definedName>
    <definedName name="tadAltrEnti05">'[8]Quadro tendenziale 28-6-2005'!#REF!</definedName>
    <definedName name="tadAltrEnti06">'[8]Quadro tendenziale 28-6-2005'!#REF!</definedName>
    <definedName name="tadAltrEnti07">'[8]Quadro tendenziale 28-6-2005'!#REF!</definedName>
    <definedName name="tadAltrEnti08">'[8]Quadro tendenziale 28-6-2005'!#REF!</definedName>
    <definedName name="tadAltrServ00">'[8]Quadro tendenziale 28-6-2005'!#REF!</definedName>
    <definedName name="tadAltrServ01">'[8]Quadro tendenziale 28-6-2005'!#REF!</definedName>
    <definedName name="tadAltrServ02">'[8]Quadro tendenziale 28-6-2005'!#REF!</definedName>
    <definedName name="tadAltrServ03">'[8]Quadro tendenziale 28-6-2005'!#REF!</definedName>
    <definedName name="tadAltrServ04">'[8]Quadro tendenziale 28-6-2005'!#REF!</definedName>
    <definedName name="tadAltrServ05">'[8]Quadro tendenziale 28-6-2005'!#REF!</definedName>
    <definedName name="tadAltrServ06">'[8]Quadro tendenziale 28-6-2005'!#REF!</definedName>
    <definedName name="tadAltrServ07">'[8]Quadro tendenziale 28-6-2005'!#REF!</definedName>
    <definedName name="tadAltrServ08">'[8]Quadro tendenziale 28-6-2005'!#REF!</definedName>
    <definedName name="tadAmmGen00">'[8]Quadro tendenziale 28-6-2005'!#REF!</definedName>
    <definedName name="tadAmmGen01">'[8]Quadro tendenziale 28-6-2005'!#REF!</definedName>
    <definedName name="tadAmmGen02">'[8]Quadro tendenziale 28-6-2005'!#REF!</definedName>
    <definedName name="tadAmmGen03">'[8]Quadro tendenziale 28-6-2005'!#REF!</definedName>
    <definedName name="tadAmmGen04">'[8]Quadro tendenziale 28-6-2005'!#REF!</definedName>
    <definedName name="tadAmmGen05">'[8]Quadro tendenziale 28-6-2005'!#REF!</definedName>
    <definedName name="tadAmmGen06">'[8]Quadro tendenziale 28-6-2005'!#REF!</definedName>
    <definedName name="tadAmmGen07">'[8]Quadro tendenziale 28-6-2005'!#REF!</definedName>
    <definedName name="tadAmmGen08">'[8]Quadro tendenziale 28-6-2005'!#REF!</definedName>
    <definedName name="tadExtrFsn00">'[8]Quadro tendenziale 28-6-2005'!#REF!</definedName>
    <definedName name="tadExtrFsn01">'[8]Quadro tendenziale 28-6-2005'!#REF!</definedName>
    <definedName name="tadExtrFsn02">'[8]Quadro tendenziale 28-6-2005'!#REF!</definedName>
    <definedName name="tadExtrFsn03">'[8]Quadro tendenziale 28-6-2005'!#REF!</definedName>
    <definedName name="tadExtrFsn04">'[8]Quadro tendenziale 28-6-2005'!#REF!</definedName>
    <definedName name="tadExtrFsn05">'[8]Quadro tendenziale 28-6-2005'!#REF!</definedName>
    <definedName name="tadExtrFsn06">'[8]Quadro tendenziale 28-6-2005'!#REF!</definedName>
    <definedName name="tadExtrFsn07">'[8]Quadro tendenziale 28-6-2005'!#REF!</definedName>
    <definedName name="tadExtrFsn08">'[8]Quadro tendenziale 28-6-2005'!#REF!</definedName>
    <definedName name="tadImpTax00">'[8]Quadro tendenziale 28-6-2005'!#REF!</definedName>
    <definedName name="tadImpTax01">'[8]Quadro tendenziale 28-6-2005'!#REF!</definedName>
    <definedName name="tadImpTax02">'[8]Quadro tendenziale 28-6-2005'!#REF!</definedName>
    <definedName name="tadImpTax03">'[8]Quadro tendenziale 28-6-2005'!#REF!</definedName>
    <definedName name="tadImpTax04">'[8]Quadro tendenziale 28-6-2005'!#REF!</definedName>
    <definedName name="tadImpTax05">'[8]Quadro tendenziale 28-6-2005'!#REF!</definedName>
    <definedName name="tadImpTax06">'[8]Quadro tendenziale 28-6-2005'!#REF!</definedName>
    <definedName name="tadImpTax07">'[8]Quadro tendenziale 28-6-2005'!#REF!</definedName>
    <definedName name="tadImpTax08">'[8]Quadro tendenziale 28-6-2005'!#REF!</definedName>
    <definedName name="tadIrcss00">'[8]Quadro tendenziale 28-6-2005'!#REF!</definedName>
    <definedName name="tadIrcss01">'[8]Quadro tendenziale 28-6-2005'!#REF!</definedName>
    <definedName name="tadIrcss02">'[8]Quadro tendenziale 28-6-2005'!#REF!</definedName>
    <definedName name="tadIrcss03">'[8]Quadro tendenziale 28-6-2005'!#REF!</definedName>
    <definedName name="tadIrcss04">'[8]Quadro tendenziale 28-6-2005'!#REF!</definedName>
    <definedName name="tadIrcss05">'[8]Quadro tendenziale 28-6-2005'!#REF!</definedName>
    <definedName name="tadIrcss06">'[8]Quadro tendenziale 28-6-2005'!#REF!</definedName>
    <definedName name="tadIrcss07">'[8]Quadro tendenziale 28-6-2005'!#REF!</definedName>
    <definedName name="tadIrcss08">'[8]Quadro tendenziale 28-6-2005'!#REF!</definedName>
    <definedName name="tadManutenz00">'[8]Quadro tendenziale 28-6-2005'!#REF!</definedName>
    <definedName name="tadManutenz01">'[8]Quadro tendenziale 28-6-2005'!#REF!</definedName>
    <definedName name="tadManutenz02">'[8]Quadro tendenziale 28-6-2005'!#REF!</definedName>
    <definedName name="tadManutenz03">'[8]Quadro tendenziale 28-6-2005'!#REF!</definedName>
    <definedName name="tadManutenz04">'[8]Quadro tendenziale 28-6-2005'!#REF!</definedName>
    <definedName name="tadManutenz05">'[8]Quadro tendenziale 28-6-2005'!#REF!</definedName>
    <definedName name="tadManutenz06">'[8]Quadro tendenziale 28-6-2005'!#REF!</definedName>
    <definedName name="tadManutenz07">'[8]Quadro tendenziale 28-6-2005'!#REF!</definedName>
    <definedName name="tadManutenz08">'[8]Quadro tendenziale 28-6-2005'!#REF!</definedName>
    <definedName name="tadmedgen00">'[8]Quadro tendenziale 28-6-2005'!#REF!</definedName>
    <definedName name="tadmedgen01">'[8]Quadro tendenziale 28-6-2005'!#REF!</definedName>
    <definedName name="tadmedgen02">'[8]Quadro tendenziale 28-6-2005'!#REF!</definedName>
    <definedName name="tadmedgen03">'[8]Quadro tendenziale 28-6-2005'!#REF!</definedName>
    <definedName name="tadmedgen04">'[8]Quadro tendenziale 28-6-2005'!#REF!</definedName>
    <definedName name="tadmedgen05">'[8]Quadro tendenziale 28-6-2005'!#REF!</definedName>
    <definedName name="tadmedgen06">'[8]Quadro tendenziale 28-6-2005'!#REF!</definedName>
    <definedName name="tadmedgen07">'[8]Quadro tendenziale 28-6-2005'!#REF!</definedName>
    <definedName name="tadmedgen08">'[8]Quadro tendenziale 28-6-2005'!#REF!</definedName>
    <definedName name="tadOnFin00">'[8]Quadro tendenziale 28-6-2005'!#REF!</definedName>
    <definedName name="tadOnFin01">'[8]Quadro tendenziale 28-6-2005'!#REF!</definedName>
    <definedName name="tadOnFin02">'[8]Quadro tendenziale 28-6-2005'!#REF!</definedName>
    <definedName name="tadOnFin03">'[8]Quadro tendenziale 28-6-2005'!#REF!</definedName>
    <definedName name="tadOnFin04">'[8]Quadro tendenziale 28-6-2005'!#REF!</definedName>
    <definedName name="tadOnFin05">'[8]Quadro tendenziale 28-6-2005'!#REF!</definedName>
    <definedName name="tadOnFin06">'[8]Quadro tendenziale 28-6-2005'!#REF!</definedName>
    <definedName name="tadOnFin07">'[8]Quadro tendenziale 28-6-2005'!#REF!</definedName>
    <definedName name="tadOnFin08">'[8]Quadro tendenziale 28-6-2005'!#REF!</definedName>
    <definedName name="tadOspPriv00">'[8]Quadro tendenziale 28-6-2005'!#REF!</definedName>
    <definedName name="tadOspPriv01">'[8]Quadro tendenziale 28-6-2005'!#REF!</definedName>
    <definedName name="tadOspPriv02">'[8]Quadro tendenziale 28-6-2005'!#REF!</definedName>
    <definedName name="tadOspPriv03">'[8]Quadro tendenziale 28-6-2005'!#REF!</definedName>
    <definedName name="tadOspPriv04">'[8]Quadro tendenziale 28-6-2005'!#REF!</definedName>
    <definedName name="tadOspPriv05">'[8]Quadro tendenziale 28-6-2005'!#REF!</definedName>
    <definedName name="tadOspPriv06">'[8]Quadro tendenziale 28-6-2005'!#REF!</definedName>
    <definedName name="tadOspPriv07">'[8]Quadro tendenziale 28-6-2005'!#REF!</definedName>
    <definedName name="tadOspPriv08">'[8]Quadro tendenziale 28-6-2005'!#REF!</definedName>
    <definedName name="tadOspPubb00">'[8]Quadro tendenziale 28-6-2005'!#REF!</definedName>
    <definedName name="tadOspPubb01">'[8]Quadro tendenziale 28-6-2005'!#REF!</definedName>
    <definedName name="tadOspPubb02">'[8]Quadro tendenziale 28-6-2005'!#REF!</definedName>
    <definedName name="tadOspPubb03">'[8]Quadro tendenziale 28-6-2005'!#REF!</definedName>
    <definedName name="tadOspPubb04">'[8]Quadro tendenziale 28-6-2005'!#REF!</definedName>
    <definedName name="tadOspPubb05">'[8]Quadro tendenziale 28-6-2005'!#REF!</definedName>
    <definedName name="tadOspPubb06">'[8]Quadro tendenziale 28-6-2005'!#REF!</definedName>
    <definedName name="tadOspPubb07">'[8]Quadro tendenziale 28-6-2005'!#REF!</definedName>
    <definedName name="tadOspPubb08">'[8]Quadro tendenziale 28-6-2005'!#REF!</definedName>
    <definedName name="tadServApp00">'[8]Quadro tendenziale 28-6-2005'!#REF!</definedName>
    <definedName name="tadServApp01">'[8]Quadro tendenziale 28-6-2005'!#REF!</definedName>
    <definedName name="tadServApp02">'[8]Quadro tendenziale 28-6-2005'!#REF!</definedName>
    <definedName name="tadServApp03">'[8]Quadro tendenziale 28-6-2005'!#REF!</definedName>
    <definedName name="tadServApp04">'[8]Quadro tendenziale 28-6-2005'!#REF!</definedName>
    <definedName name="tadServApp05">'[8]Quadro tendenziale 28-6-2005'!#REF!</definedName>
    <definedName name="tadServApp06">'[8]Quadro tendenziale 28-6-2005'!#REF!</definedName>
    <definedName name="tadServApp07">'[8]Quadro tendenziale 28-6-2005'!#REF!</definedName>
    <definedName name="tadServApp08">'[8]Quadro tendenziale 28-6-2005'!#REF!</definedName>
    <definedName name="tadSpecPriv00">'[8]Quadro tendenziale 28-6-2005'!#REF!</definedName>
    <definedName name="tadSpecPriv01">'[8]Quadro tendenziale 28-6-2005'!#REF!</definedName>
    <definedName name="tadSpecPriv02">'[8]Quadro tendenziale 28-6-2005'!#REF!</definedName>
    <definedName name="tadSpecPriv03">'[8]Quadro tendenziale 28-6-2005'!#REF!</definedName>
    <definedName name="tadSpecPriv04">'[8]Quadro tendenziale 28-6-2005'!#REF!</definedName>
    <definedName name="tadSpecPriv05">'[8]Quadro tendenziale 28-6-2005'!#REF!</definedName>
    <definedName name="tadSpecPriv06">'[8]Quadro tendenziale 28-6-2005'!#REF!</definedName>
    <definedName name="tadSpecPriv07">'[8]Quadro tendenziale 28-6-2005'!#REF!</definedName>
    <definedName name="tadSpecPriv08">'[8]Quadro tendenziale 28-6-2005'!#REF!</definedName>
    <definedName name="tadSpecPubb00">'[8]Quadro tendenziale 28-6-2005'!#REF!</definedName>
    <definedName name="tadSpecPubb01">'[8]Quadro tendenziale 28-6-2005'!#REF!</definedName>
    <definedName name="tadSpecPubb02">'[8]Quadro tendenziale 28-6-2005'!#REF!</definedName>
    <definedName name="tadSpecPubb03">'[8]Quadro tendenziale 28-6-2005'!#REF!</definedName>
    <definedName name="tadSpecPubb04">'[8]Quadro tendenziale 28-6-2005'!#REF!</definedName>
    <definedName name="tadSpecPubb05">'[8]Quadro tendenziale 28-6-2005'!#REF!</definedName>
    <definedName name="tadSpecPubb06">'[8]Quadro tendenziale 28-6-2005'!#REF!</definedName>
    <definedName name="tadSpecPubb07">'[8]Quadro tendenziale 28-6-2005'!#REF!</definedName>
    <definedName name="tadSpecPubb08">'[8]Quadro tendenziale 28-6-2005'!#REF!</definedName>
    <definedName name="TassoDH" localSheetId="0">[12]Ricavi!#REF!</definedName>
    <definedName name="TassoDH">[12]Ricavi!#REF!</definedName>
    <definedName name="TassoDRG" localSheetId="0">[12]Ricavi!#REF!</definedName>
    <definedName name="TassoDRG">[12]Ricavi!#REF!</definedName>
    <definedName name="TassoPrestazioni" localSheetId="0">[12]Ricavi!#REF!</definedName>
    <definedName name="TassoPrestazioni">[12]Ricavi!#REF!</definedName>
    <definedName name="td" hidden="1">{#N/A,#N/A,FALSE,"Indice"}</definedName>
    <definedName name="td_1" hidden="1">{#N/A,#N/A,FALSE,"Indice"}</definedName>
    <definedName name="td_2" hidden="1">{#N/A,#N/A,FALSE,"Indice"}</definedName>
    <definedName name="td_3" hidden="1">{#N/A,#N/A,FALSE,"Indice"}</definedName>
    <definedName name="td_4" hidden="1">{#N/A,#N/A,FALSE,"Indice"}</definedName>
    <definedName name="td_5" hidden="1">{#N/A,#N/A,FALSE,"Indice"}</definedName>
    <definedName name="TextRefCopyRangeCount" hidden="1">2</definedName>
    <definedName name="tinflprev00">'[28]Quadro programmatico 19-9-2005'!$D$8</definedName>
    <definedName name="tinflprev01">'[28]Quadro programmatico 19-9-2005'!$E$8</definedName>
    <definedName name="tinflprev02">'[28]Quadro programmatico 19-9-2005'!$F$8</definedName>
    <definedName name="tinflprev03">'[28]Quadro programmatico 19-9-2005'!$G$8</definedName>
    <definedName name="tinflprev04">'[28]Quadro programmatico 19-9-2005'!$H$8</definedName>
    <definedName name="tinflprev05">'[28]Quadro programmatico 19-9-2005'!$I$8</definedName>
    <definedName name="tinflprev06">'[28]Quadro programmatico 19-9-2005'!$J$8</definedName>
    <definedName name="tinflprev07">'[28]Quadro programmatico 19-9-2005'!$K$8</definedName>
    <definedName name="tinflprev08">'[28]Quadro programmatico 19-9-2005'!$L$8</definedName>
    <definedName name="tinflprog00">'[28]Quadro programmatico 19-9-2005'!$D$6</definedName>
    <definedName name="tinflprog01">'[28]Quadro programmatico 19-9-2005'!$E$6</definedName>
    <definedName name="tinflprog02">'[28]Quadro programmatico 19-9-2005'!$F$6</definedName>
    <definedName name="tinflprog03">'[28]Quadro programmatico 19-9-2005'!$G$6</definedName>
    <definedName name="tinflprog04">'[28]Quadro programmatico 19-9-2005'!$H$6</definedName>
    <definedName name="tinflprog05">'[28]Quadro programmatico 19-9-2005'!$I$6</definedName>
    <definedName name="tinflprog06">'[28]Quadro programmatico 19-9-2005'!$J$6</definedName>
    <definedName name="tinflprog07">'[28]Quadro programmatico 19-9-2005'!$K$6</definedName>
    <definedName name="tinflprog08">'[28]Quadro programmatico 19-9-2005'!$L$6</definedName>
    <definedName name="tinflprog09">'[28]Quadro programmatico 19-9-2005'!$M$6</definedName>
    <definedName name="_xlnm.Print_Titles" localSheetId="0">'Stato Patrimoniale_riclassif'!$1:$1</definedName>
    <definedName name="tot">[29]Delibere1!$D$132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[29]Delibere1!$E$132</definedName>
    <definedName name="TOTALE__PUBBLICA__AMMINISTRAZIONE______CONSOLIDATO">#REF!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hidden="1">{#N/A,#N/A,FALSE,"Indice"}</definedName>
    <definedName name="tre_1" hidden="1">{#N/A,#N/A,FALSE,"Indice"}</definedName>
    <definedName name="tre_2" hidden="1">{#N/A,#N/A,FALSE,"Indice"}</definedName>
    <definedName name="tre_3" hidden="1">{#N/A,#N/A,FALSE,"Indice"}</definedName>
    <definedName name="tre_4" hidden="1">{#N/A,#N/A,FALSE,"Indice"}</definedName>
    <definedName name="tre_5" hidden="1">{#N/A,#N/A,FALSE,"Indice"}</definedName>
    <definedName name="TTT" hidden="1">{#N/A,#N/A,FALSE,"B1";#N/A,#N/A,FALSE,"B2";#N/A,#N/A,FALSE,"B3";#N/A,#N/A,FALSE,"A4";#N/A,#N/A,FALSE,"A3";#N/A,#N/A,FALSE,"A2";#N/A,#N/A,FALSE,"A1";#N/A,#N/A,FALSE,"Indice"}</definedName>
    <definedName name="tvarPIL00">'[28]Quadro programmatico 19-9-2005'!$D$13</definedName>
    <definedName name="tvarPIL01">'[28]Quadro programmatico 19-9-2005'!$E$13</definedName>
    <definedName name="tvarPIL02">'[28]Quadro programmatico 19-9-2005'!$F$13</definedName>
    <definedName name="tvarPIL03">'[28]Quadro programmatico 19-9-2005'!$G$13</definedName>
    <definedName name="tvarPIL04">'[28]Quadro programmatico 19-9-2005'!$H$13</definedName>
    <definedName name="tvarPIL05">'[30]Quadro Programmatico 27-7'!$I$16</definedName>
    <definedName name="tvarPIL06">'[28]Quadro programmatico 19-9-2005'!$J$13</definedName>
    <definedName name="tvarPIL07">'[28]Quadro programmatico 19-9-2005'!$K$13</definedName>
    <definedName name="tvarPIL08">'[28]Quadro programmatico 19-9-2005'!$L$13</definedName>
    <definedName name="tvarPILrgs04">'[8]Quadro tendenziale 28-6-2005'!#REF!</definedName>
    <definedName name="tvarPILrgs05">'[8]Quadro tendenziale 28-6-2005'!#REF!</definedName>
    <definedName name="tvarPILrgs06">'[8]Quadro tendenziale 28-6-2005'!#REF!</definedName>
    <definedName name="tvarPILrgs07">'[8]Quadro tendenziale 28-6-2005'!#REF!</definedName>
    <definedName name="tvarPILrgs08">'[8]Quadro tendenziale 28-6-2005'!#REF!</definedName>
    <definedName name="UNITA_MEDIE_04" localSheetId="0">#REF!</definedName>
    <definedName name="UNITA_MEDIE_04">#REF!</definedName>
    <definedName name="va" hidden="1">{#N/A,#N/A,FALSE,"Indice"}</definedName>
    <definedName name="ver" hidden="1">{#N/A,#N/A,FALSE,"B3";#N/A,#N/A,FALSE,"B2";#N/A,#N/A,FALSE,"B1"}</definedName>
    <definedName name="ver_1" hidden="1">{#N/A,#N/A,FALSE,"B3";#N/A,#N/A,FALSE,"B2";#N/A,#N/A,FALSE,"B1"}</definedName>
    <definedName name="ver_2" hidden="1">{#N/A,#N/A,FALSE,"B3";#N/A,#N/A,FALSE,"B2";#N/A,#N/A,FALSE,"B1"}</definedName>
    <definedName name="ver_3" hidden="1">{#N/A,#N/A,FALSE,"B3";#N/A,#N/A,FALSE,"B2";#N/A,#N/A,FALSE,"B1"}</definedName>
    <definedName name="ver_4" hidden="1">{#N/A,#N/A,FALSE,"B3";#N/A,#N/A,FALSE,"B2";#N/A,#N/A,FALSE,"B1"}</definedName>
    <definedName name="ver_5" hidden="1">{#N/A,#N/A,FALSE,"B3";#N/A,#N/A,FALSE,"B2";#N/A,#N/A,FALSE,"B1"}</definedName>
    <definedName name="verd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">'[9]Capitale e riserve'!#REF!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vvvv" hidden="1">{#N/A,#N/A,FALSE,"Indice"}</definedName>
    <definedName name="w">[2]BILCONS!#REF!</definedName>
    <definedName name="wq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hidden="1">{#N/A,#N/A,FALSE,"A4";#N/A,#N/A,FALSE,"A3";#N/A,#N/A,FALSE,"A2";#N/A,#N/A,FALSE,"A1"}</definedName>
    <definedName name="wrn.Aging._.and._.Trend._.Analysis." hidden="1">{#N/A,#N/A,FALSE,"Aging Summary";#N/A,#N/A,FALSE,"Ratio Analysis";#N/A,#N/A,FALSE,"Test 120 Day Accts";#N/A,#N/A,FALSE,"Tickmarks"}</definedName>
    <definedName name="wrn.Elab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hidden="1">{#N/A,#N/A,FALSE,"Indice"}</definedName>
    <definedName name="wrn.Indice._1" hidden="1">{#N/A,#N/A,FALSE,"Indice"}</definedName>
    <definedName name="wrn.Indice._2" hidden="1">{#N/A,#N/A,FALSE,"Indice"}</definedName>
    <definedName name="wrn.Indice._3" hidden="1">{#N/A,#N/A,FALSE,"Indice"}</definedName>
    <definedName name="wrn.Indice._4" hidden="1">{#N/A,#N/A,FALSE,"Indice"}</definedName>
    <definedName name="wrn.Indice._5" hidden="1">{#N/A,#N/A,FALSE,"Indice"}</definedName>
    <definedName name="wrn.Prospetti._.di._.bilancio.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hidden="1">{#N/A,#N/A,FALSE,"B3";#N/A,#N/A,FALSE,"B2";#N/A,#N/A,FALSE,"B1"}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hidden="1">{#N/A,#N/A,FALSE,"Indice"}</definedName>
    <definedName name="x_1" hidden="1">{#N/A,#N/A,FALSE,"Indice"}</definedName>
    <definedName name="x_2" hidden="1">{#N/A,#N/A,FALSE,"Indice"}</definedName>
    <definedName name="x_3" hidden="1">{#N/A,#N/A,FALSE,"Indice"}</definedName>
    <definedName name="x_4" hidden="1">{#N/A,#N/A,FALSE,"Indice"}</definedName>
    <definedName name="x_5" hidden="1">{#N/A,#N/A,FALSE,"Indice"}</definedName>
    <definedName name="xas" hidden="1">{#N/A,#N/A,FALSE,"Indice"}</definedName>
    <definedName name="xas_1" hidden="1">{#N/A,#N/A,FALSE,"Indice"}</definedName>
    <definedName name="xas_2" hidden="1">{#N/A,#N/A,FALSE,"Indice"}</definedName>
    <definedName name="xas_3" hidden="1">{#N/A,#N/A,FALSE,"Indice"}</definedName>
    <definedName name="xas_4" hidden="1">{#N/A,#N/A,FALSE,"Indice"}</definedName>
    <definedName name="xas_5" hidden="1">{#N/A,#N/A,FALSE,"Indice"}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  <definedName name="zzzzz" hidden="1">{#N/A,#N/A,FALSE,"A4";#N/A,#N/A,FALSE,"A3";#N/A,#N/A,FALSE,"A2";#N/A,#N/A,FALSE,"A1"}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2" i="1" l="1"/>
  <c r="G152" i="1" s="1"/>
  <c r="H152" i="1" s="1"/>
  <c r="E152" i="1"/>
  <c r="F151" i="1"/>
  <c r="E151" i="1"/>
  <c r="G151" i="1" s="1"/>
  <c r="H151" i="1" s="1"/>
  <c r="F150" i="1"/>
  <c r="G150" i="1" s="1"/>
  <c r="H150" i="1" s="1"/>
  <c r="E150" i="1"/>
  <c r="F149" i="1"/>
  <c r="F153" i="1" s="1"/>
  <c r="E149" i="1"/>
  <c r="G149" i="1" s="1"/>
  <c r="H149" i="1" s="1"/>
  <c r="F145" i="1"/>
  <c r="G145" i="1" s="1"/>
  <c r="H145" i="1" s="1"/>
  <c r="E145" i="1"/>
  <c r="E146" i="1" s="1"/>
  <c r="F144" i="1"/>
  <c r="E144" i="1"/>
  <c r="G144" i="1" s="1"/>
  <c r="H144" i="1" s="1"/>
  <c r="F141" i="1"/>
  <c r="E141" i="1"/>
  <c r="G141" i="1" s="1"/>
  <c r="H141" i="1" s="1"/>
  <c r="G140" i="1"/>
  <c r="H140" i="1" s="1"/>
  <c r="F140" i="1"/>
  <c r="E140" i="1"/>
  <c r="C140" i="1" s="1"/>
  <c r="F139" i="1"/>
  <c r="E139" i="1"/>
  <c r="G139" i="1" s="1"/>
  <c r="H139" i="1" s="1"/>
  <c r="C139" i="1"/>
  <c r="F138" i="1"/>
  <c r="E138" i="1"/>
  <c r="G138" i="1" s="1"/>
  <c r="H138" i="1" s="1"/>
  <c r="F137" i="1"/>
  <c r="G137" i="1" s="1"/>
  <c r="H137" i="1" s="1"/>
  <c r="E137" i="1"/>
  <c r="C137" i="1" s="1"/>
  <c r="G136" i="1"/>
  <c r="H136" i="1" s="1"/>
  <c r="F136" i="1"/>
  <c r="E136" i="1"/>
  <c r="C136" i="1"/>
  <c r="H135" i="1"/>
  <c r="G135" i="1"/>
  <c r="F135" i="1"/>
  <c r="E135" i="1"/>
  <c r="C135" i="1"/>
  <c r="F134" i="1"/>
  <c r="E134" i="1"/>
  <c r="G134" i="1" s="1"/>
  <c r="H134" i="1" s="1"/>
  <c r="F133" i="1"/>
  <c r="E133" i="1"/>
  <c r="G133" i="1" s="1"/>
  <c r="H133" i="1" s="1"/>
  <c r="G132" i="1"/>
  <c r="H132" i="1" s="1"/>
  <c r="E132" i="1"/>
  <c r="C132" i="1" s="1"/>
  <c r="G131" i="1"/>
  <c r="H131" i="1" s="1"/>
  <c r="F131" i="1"/>
  <c r="E131" i="1"/>
  <c r="C131" i="1"/>
  <c r="H130" i="1"/>
  <c r="G130" i="1"/>
  <c r="F130" i="1"/>
  <c r="E130" i="1"/>
  <c r="C130" i="1"/>
  <c r="F129" i="1"/>
  <c r="F128" i="1" s="1"/>
  <c r="F142" i="1" s="1"/>
  <c r="E129" i="1"/>
  <c r="G129" i="1" s="1"/>
  <c r="H129" i="1" s="1"/>
  <c r="G127" i="1"/>
  <c r="H127" i="1" s="1"/>
  <c r="F127" i="1"/>
  <c r="E127" i="1"/>
  <c r="C127" i="1" s="1"/>
  <c r="F126" i="1"/>
  <c r="E126" i="1"/>
  <c r="G126" i="1" s="1"/>
  <c r="H126" i="1" s="1"/>
  <c r="C126" i="1"/>
  <c r="G125" i="1"/>
  <c r="F125" i="1"/>
  <c r="E125" i="1"/>
  <c r="C125" i="1"/>
  <c r="F124" i="1"/>
  <c r="E124" i="1"/>
  <c r="F121" i="1"/>
  <c r="G121" i="1" s="1"/>
  <c r="H121" i="1" s="1"/>
  <c r="E121" i="1"/>
  <c r="F120" i="1"/>
  <c r="F122" i="1" s="1"/>
  <c r="E120" i="1"/>
  <c r="E122" i="1" s="1"/>
  <c r="G122" i="1" s="1"/>
  <c r="H122" i="1" s="1"/>
  <c r="F117" i="1"/>
  <c r="E117" i="1"/>
  <c r="G117" i="1" s="1"/>
  <c r="H117" i="1" s="1"/>
  <c r="F116" i="1"/>
  <c r="G116" i="1" s="1"/>
  <c r="H116" i="1" s="1"/>
  <c r="E116" i="1"/>
  <c r="F115" i="1"/>
  <c r="E115" i="1"/>
  <c r="G115" i="1" s="1"/>
  <c r="H115" i="1" s="1"/>
  <c r="F114" i="1"/>
  <c r="F118" i="1" s="1"/>
  <c r="E114" i="1"/>
  <c r="E118" i="1" s="1"/>
  <c r="G118" i="1" s="1"/>
  <c r="H118" i="1" s="1"/>
  <c r="F113" i="1"/>
  <c r="E113" i="1"/>
  <c r="G113" i="1" s="1"/>
  <c r="H113" i="1" s="1"/>
  <c r="F110" i="1"/>
  <c r="E110" i="1"/>
  <c r="G110" i="1" s="1"/>
  <c r="H110" i="1" s="1"/>
  <c r="F109" i="1"/>
  <c r="G109" i="1" s="1"/>
  <c r="H109" i="1" s="1"/>
  <c r="E109" i="1"/>
  <c r="F108" i="1"/>
  <c r="E108" i="1"/>
  <c r="G108" i="1" s="1"/>
  <c r="H108" i="1" s="1"/>
  <c r="F107" i="1"/>
  <c r="G107" i="1" s="1"/>
  <c r="H107" i="1" s="1"/>
  <c r="E107" i="1"/>
  <c r="F106" i="1"/>
  <c r="E106" i="1"/>
  <c r="G106" i="1" s="1"/>
  <c r="H106" i="1" s="1"/>
  <c r="F105" i="1"/>
  <c r="G105" i="1" s="1"/>
  <c r="H105" i="1" s="1"/>
  <c r="E105" i="1"/>
  <c r="F104" i="1"/>
  <c r="E104" i="1"/>
  <c r="G104" i="1" s="1"/>
  <c r="H104" i="1" s="1"/>
  <c r="F103" i="1"/>
  <c r="G103" i="1" s="1"/>
  <c r="H103" i="1" s="1"/>
  <c r="E103" i="1"/>
  <c r="F102" i="1"/>
  <c r="E102" i="1"/>
  <c r="G102" i="1" s="1"/>
  <c r="H102" i="1" s="1"/>
  <c r="F101" i="1"/>
  <c r="F99" i="1" s="1"/>
  <c r="F97" i="1" s="1"/>
  <c r="F111" i="1" s="1"/>
  <c r="E101" i="1"/>
  <c r="E99" i="1" s="1"/>
  <c r="F100" i="1"/>
  <c r="E100" i="1"/>
  <c r="G100" i="1" s="1"/>
  <c r="H100" i="1" s="1"/>
  <c r="F98" i="1"/>
  <c r="E98" i="1"/>
  <c r="G98" i="1" s="1"/>
  <c r="H98" i="1" s="1"/>
  <c r="F96" i="1"/>
  <c r="E96" i="1"/>
  <c r="G96" i="1" s="1"/>
  <c r="H96" i="1" s="1"/>
  <c r="G93" i="1"/>
  <c r="F93" i="1"/>
  <c r="E93" i="1"/>
  <c r="F91" i="1"/>
  <c r="E91" i="1"/>
  <c r="G91" i="1" s="1"/>
  <c r="H91" i="1" s="1"/>
  <c r="F90" i="1"/>
  <c r="E90" i="1"/>
  <c r="G90" i="1" s="1"/>
  <c r="H90" i="1" s="1"/>
  <c r="F89" i="1"/>
  <c r="E89" i="1"/>
  <c r="G89" i="1" s="1"/>
  <c r="H89" i="1" s="1"/>
  <c r="F88" i="1"/>
  <c r="F92" i="1" s="1"/>
  <c r="E88" i="1"/>
  <c r="G88" i="1" s="1"/>
  <c r="H88" i="1" s="1"/>
  <c r="F84" i="1"/>
  <c r="E84" i="1"/>
  <c r="G84" i="1" s="1"/>
  <c r="H84" i="1" s="1"/>
  <c r="F83" i="1"/>
  <c r="F85" i="1" s="1"/>
  <c r="E83" i="1"/>
  <c r="E85" i="1" s="1"/>
  <c r="G85" i="1" s="1"/>
  <c r="H85" i="1" s="1"/>
  <c r="F80" i="1"/>
  <c r="E80" i="1"/>
  <c r="G80" i="1" s="1"/>
  <c r="H80" i="1" s="1"/>
  <c r="F79" i="1"/>
  <c r="E79" i="1"/>
  <c r="G79" i="1" s="1"/>
  <c r="H79" i="1" s="1"/>
  <c r="F78" i="1"/>
  <c r="E78" i="1"/>
  <c r="G78" i="1" s="1"/>
  <c r="H78" i="1" s="1"/>
  <c r="F77" i="1"/>
  <c r="F76" i="1" s="1"/>
  <c r="E77" i="1"/>
  <c r="E76" i="1" s="1"/>
  <c r="G76" i="1" s="1"/>
  <c r="H76" i="1" s="1"/>
  <c r="F75" i="1"/>
  <c r="E75" i="1"/>
  <c r="G75" i="1" s="1"/>
  <c r="H75" i="1" s="1"/>
  <c r="F74" i="1"/>
  <c r="E74" i="1"/>
  <c r="G74" i="1" s="1"/>
  <c r="H74" i="1" s="1"/>
  <c r="F73" i="1"/>
  <c r="E73" i="1"/>
  <c r="G73" i="1" s="1"/>
  <c r="H73" i="1" s="1"/>
  <c r="F72" i="1"/>
  <c r="E72" i="1"/>
  <c r="G72" i="1" s="1"/>
  <c r="H72" i="1" s="1"/>
  <c r="F71" i="1"/>
  <c r="G71" i="1" s="1"/>
  <c r="H71" i="1" s="1"/>
  <c r="E71" i="1"/>
  <c r="C71" i="1" s="1"/>
  <c r="G70" i="1"/>
  <c r="H70" i="1" s="1"/>
  <c r="F70" i="1"/>
  <c r="E70" i="1"/>
  <c r="C70" i="1"/>
  <c r="H69" i="1"/>
  <c r="G69" i="1"/>
  <c r="F69" i="1"/>
  <c r="E69" i="1"/>
  <c r="C69" i="1"/>
  <c r="F68" i="1"/>
  <c r="F67" i="1" s="1"/>
  <c r="E68" i="1"/>
  <c r="G68" i="1" s="1"/>
  <c r="H68" i="1" s="1"/>
  <c r="G66" i="1"/>
  <c r="H66" i="1" s="1"/>
  <c r="F66" i="1"/>
  <c r="E66" i="1"/>
  <c r="C66" i="1"/>
  <c r="F65" i="1"/>
  <c r="E65" i="1"/>
  <c r="G65" i="1" s="1"/>
  <c r="H65" i="1" s="1"/>
  <c r="C65" i="1"/>
  <c r="F64" i="1"/>
  <c r="E64" i="1"/>
  <c r="G64" i="1" s="1"/>
  <c r="H64" i="1" s="1"/>
  <c r="F63" i="1"/>
  <c r="G63" i="1" s="1"/>
  <c r="H63" i="1" s="1"/>
  <c r="E63" i="1"/>
  <c r="C63" i="1" s="1"/>
  <c r="G62" i="1"/>
  <c r="H62" i="1" s="1"/>
  <c r="F62" i="1"/>
  <c r="E62" i="1"/>
  <c r="C62" i="1"/>
  <c r="D62" i="1" s="1"/>
  <c r="D61" i="1" s="1"/>
  <c r="D53" i="1" s="1"/>
  <c r="G60" i="1"/>
  <c r="H60" i="1" s="1"/>
  <c r="F60" i="1"/>
  <c r="E60" i="1"/>
  <c r="C60" i="1" s="1"/>
  <c r="F59" i="1"/>
  <c r="E59" i="1"/>
  <c r="G59" i="1" s="1"/>
  <c r="H59" i="1" s="1"/>
  <c r="C59" i="1"/>
  <c r="F58" i="1"/>
  <c r="E58" i="1"/>
  <c r="G58" i="1" s="1"/>
  <c r="H58" i="1" s="1"/>
  <c r="F57" i="1"/>
  <c r="F55" i="1" s="1"/>
  <c r="F54" i="1" s="1"/>
  <c r="E57" i="1"/>
  <c r="C57" i="1" s="1"/>
  <c r="G56" i="1"/>
  <c r="H56" i="1" s="1"/>
  <c r="F56" i="1"/>
  <c r="E56" i="1"/>
  <c r="C56" i="1"/>
  <c r="G52" i="1"/>
  <c r="F52" i="1"/>
  <c r="E52" i="1"/>
  <c r="C52" i="1"/>
  <c r="F51" i="1"/>
  <c r="E51" i="1"/>
  <c r="G51" i="1" s="1"/>
  <c r="H51" i="1" s="1"/>
  <c r="C51" i="1"/>
  <c r="F50" i="1"/>
  <c r="E50" i="1"/>
  <c r="G50" i="1" s="1"/>
  <c r="H50" i="1" s="1"/>
  <c r="F49" i="1"/>
  <c r="G49" i="1" s="1"/>
  <c r="H49" i="1" s="1"/>
  <c r="E49" i="1"/>
  <c r="C49" i="1" s="1"/>
  <c r="G48" i="1"/>
  <c r="H48" i="1" s="1"/>
  <c r="F48" i="1"/>
  <c r="F47" i="1" s="1"/>
  <c r="E48" i="1"/>
  <c r="E47" i="1" s="1"/>
  <c r="C48" i="1"/>
  <c r="F46" i="1"/>
  <c r="E46" i="1"/>
  <c r="G46" i="1" s="1"/>
  <c r="H46" i="1" s="1"/>
  <c r="F45" i="1"/>
  <c r="E45" i="1"/>
  <c r="G45" i="1" s="1"/>
  <c r="H45" i="1" s="1"/>
  <c r="G44" i="1"/>
  <c r="H44" i="1" s="1"/>
  <c r="F44" i="1"/>
  <c r="F43" i="1" s="1"/>
  <c r="E44" i="1"/>
  <c r="C44" i="1" s="1"/>
  <c r="E43" i="1"/>
  <c r="G43" i="1" s="1"/>
  <c r="H43" i="1" s="1"/>
  <c r="C43" i="1"/>
  <c r="F40" i="1"/>
  <c r="E40" i="1"/>
  <c r="G40" i="1" s="1"/>
  <c r="H40" i="1" s="1"/>
  <c r="F39" i="1"/>
  <c r="G39" i="1" s="1"/>
  <c r="H39" i="1" s="1"/>
  <c r="E39" i="1"/>
  <c r="F38" i="1"/>
  <c r="E38" i="1"/>
  <c r="G38" i="1" s="1"/>
  <c r="H38" i="1" s="1"/>
  <c r="F37" i="1"/>
  <c r="F36" i="1" s="1"/>
  <c r="E37" i="1"/>
  <c r="E36" i="1" s="1"/>
  <c r="F33" i="1"/>
  <c r="E33" i="1"/>
  <c r="G33" i="1" s="1"/>
  <c r="H33" i="1" s="1"/>
  <c r="F32" i="1"/>
  <c r="F31" i="1" s="1"/>
  <c r="E32" i="1"/>
  <c r="E31" i="1" s="1"/>
  <c r="G31" i="1" s="1"/>
  <c r="H31" i="1" s="1"/>
  <c r="F30" i="1"/>
  <c r="G30" i="1" s="1"/>
  <c r="H30" i="1" s="1"/>
  <c r="E30" i="1"/>
  <c r="F29" i="1"/>
  <c r="E29" i="1"/>
  <c r="G29" i="1" s="1"/>
  <c r="H29" i="1" s="1"/>
  <c r="F28" i="1"/>
  <c r="F26" i="1" s="1"/>
  <c r="F25" i="1" s="1"/>
  <c r="E28" i="1"/>
  <c r="E26" i="1" s="1"/>
  <c r="F27" i="1"/>
  <c r="E27" i="1"/>
  <c r="G27" i="1" s="1"/>
  <c r="H27" i="1" s="1"/>
  <c r="F24" i="1"/>
  <c r="G24" i="1" s="1"/>
  <c r="H24" i="1" s="1"/>
  <c r="E24" i="1"/>
  <c r="F23" i="1"/>
  <c r="E23" i="1"/>
  <c r="G23" i="1" s="1"/>
  <c r="H23" i="1" s="1"/>
  <c r="F22" i="1"/>
  <c r="G22" i="1" s="1"/>
  <c r="H22" i="1" s="1"/>
  <c r="E22" i="1"/>
  <c r="F21" i="1"/>
  <c r="E21" i="1"/>
  <c r="G21" i="1" s="1"/>
  <c r="H21" i="1" s="1"/>
  <c r="F20" i="1"/>
  <c r="G20" i="1" s="1"/>
  <c r="H20" i="1" s="1"/>
  <c r="E20" i="1"/>
  <c r="F19" i="1"/>
  <c r="E19" i="1"/>
  <c r="G19" i="1" s="1"/>
  <c r="H19" i="1" s="1"/>
  <c r="F18" i="1"/>
  <c r="G18" i="1" s="1"/>
  <c r="H18" i="1" s="1"/>
  <c r="E18" i="1"/>
  <c r="F17" i="1"/>
  <c r="E17" i="1"/>
  <c r="G17" i="1" s="1"/>
  <c r="H17" i="1" s="1"/>
  <c r="F16" i="1"/>
  <c r="F15" i="1" s="1"/>
  <c r="E16" i="1"/>
  <c r="E15" i="1" s="1"/>
  <c r="G15" i="1" s="1"/>
  <c r="H15" i="1" s="1"/>
  <c r="F14" i="1"/>
  <c r="G14" i="1" s="1"/>
  <c r="H14" i="1" s="1"/>
  <c r="E14" i="1"/>
  <c r="F13" i="1"/>
  <c r="E13" i="1"/>
  <c r="G13" i="1" s="1"/>
  <c r="H13" i="1" s="1"/>
  <c r="F12" i="1"/>
  <c r="E12" i="1"/>
  <c r="F10" i="1"/>
  <c r="G10" i="1" s="1"/>
  <c r="H10" i="1" s="1"/>
  <c r="E10" i="1"/>
  <c r="F9" i="1"/>
  <c r="E9" i="1"/>
  <c r="G9" i="1" s="1"/>
  <c r="H9" i="1" s="1"/>
  <c r="F8" i="1"/>
  <c r="G8" i="1" s="1"/>
  <c r="H8" i="1" s="1"/>
  <c r="E8" i="1"/>
  <c r="E5" i="1" s="1"/>
  <c r="F7" i="1"/>
  <c r="E7" i="1"/>
  <c r="G7" i="1" s="1"/>
  <c r="H7" i="1" s="1"/>
  <c r="F6" i="1"/>
  <c r="G6" i="1" s="1"/>
  <c r="H6" i="1" s="1"/>
  <c r="E6" i="1"/>
  <c r="G99" i="1" l="1"/>
  <c r="H99" i="1" s="1"/>
  <c r="E97" i="1"/>
  <c r="G36" i="1"/>
  <c r="H36" i="1" s="1"/>
  <c r="E142" i="1"/>
  <c r="G142" i="1" s="1"/>
  <c r="H142" i="1" s="1"/>
  <c r="C47" i="1"/>
  <c r="G47" i="1"/>
  <c r="H47" i="1" s="1"/>
  <c r="G5" i="1"/>
  <c r="H5" i="1" s="1"/>
  <c r="G26" i="1"/>
  <c r="H26" i="1" s="1"/>
  <c r="E25" i="1"/>
  <c r="G25" i="1" s="1"/>
  <c r="H25" i="1" s="1"/>
  <c r="F42" i="1"/>
  <c r="F11" i="1"/>
  <c r="E11" i="1"/>
  <c r="G11" i="1" s="1"/>
  <c r="H11" i="1" s="1"/>
  <c r="C124" i="1"/>
  <c r="C134" i="1"/>
  <c r="G16" i="1"/>
  <c r="H16" i="1" s="1"/>
  <c r="G32" i="1"/>
  <c r="H32" i="1" s="1"/>
  <c r="G114" i="1"/>
  <c r="H114" i="1" s="1"/>
  <c r="C45" i="1"/>
  <c r="C61" i="1"/>
  <c r="G77" i="1"/>
  <c r="H77" i="1" s="1"/>
  <c r="G124" i="1"/>
  <c r="H124" i="1" s="1"/>
  <c r="C141" i="1"/>
  <c r="G28" i="1"/>
  <c r="H28" i="1" s="1"/>
  <c r="G57" i="1"/>
  <c r="H57" i="1" s="1"/>
  <c r="C58" i="1"/>
  <c r="C64" i="1"/>
  <c r="E67" i="1"/>
  <c r="E128" i="1"/>
  <c r="C138" i="1"/>
  <c r="E61" i="1"/>
  <c r="G37" i="1"/>
  <c r="H37" i="1" s="1"/>
  <c r="G101" i="1"/>
  <c r="H101" i="1" s="1"/>
  <c r="F5" i="1"/>
  <c r="F34" i="1" s="1"/>
  <c r="E92" i="1"/>
  <c r="G92" i="1" s="1"/>
  <c r="H92" i="1" s="1"/>
  <c r="F146" i="1"/>
  <c r="F147" i="1" s="1"/>
  <c r="E55" i="1"/>
  <c r="F61" i="1"/>
  <c r="F53" i="1" s="1"/>
  <c r="G120" i="1"/>
  <c r="H120" i="1" s="1"/>
  <c r="G12" i="1"/>
  <c r="H12" i="1" s="1"/>
  <c r="E42" i="1"/>
  <c r="G83" i="1"/>
  <c r="H83" i="1" s="1"/>
  <c r="C46" i="1"/>
  <c r="C68" i="1"/>
  <c r="C129" i="1"/>
  <c r="C133" i="1"/>
  <c r="C50" i="1"/>
  <c r="C72" i="1"/>
  <c r="E153" i="1"/>
  <c r="G153" i="1" s="1"/>
  <c r="H153" i="1" s="1"/>
  <c r="E34" i="1" l="1"/>
  <c r="G146" i="1"/>
  <c r="H146" i="1" s="1"/>
  <c r="G42" i="1"/>
  <c r="H42" i="1" s="1"/>
  <c r="C42" i="1"/>
  <c r="G55" i="1"/>
  <c r="H55" i="1" s="1"/>
  <c r="C55" i="1"/>
  <c r="E54" i="1"/>
  <c r="F41" i="1"/>
  <c r="F81" i="1" s="1"/>
  <c r="F86" i="1" s="1"/>
  <c r="G61" i="1"/>
  <c r="H61" i="1" s="1"/>
  <c r="G128" i="1"/>
  <c r="H128" i="1" s="1"/>
  <c r="C128" i="1"/>
  <c r="E111" i="1"/>
  <c r="G97" i="1"/>
  <c r="H97" i="1" s="1"/>
  <c r="G67" i="1"/>
  <c r="H67" i="1" s="1"/>
  <c r="C67" i="1"/>
  <c r="G111" i="1" l="1"/>
  <c r="H111" i="1" s="1"/>
  <c r="E147" i="1"/>
  <c r="G147" i="1" s="1"/>
  <c r="H147" i="1" s="1"/>
  <c r="E53" i="1"/>
  <c r="G54" i="1"/>
  <c r="H54" i="1" s="1"/>
  <c r="C54" i="1"/>
  <c r="G34" i="1"/>
  <c r="H34" i="1" s="1"/>
  <c r="G53" i="1" l="1"/>
  <c r="H53" i="1" s="1"/>
  <c r="C53" i="1"/>
  <c r="E41" i="1"/>
  <c r="G41" i="1" l="1"/>
  <c r="H41" i="1" s="1"/>
  <c r="E81" i="1"/>
  <c r="G81" i="1" l="1"/>
  <c r="H81" i="1" s="1"/>
  <c r="E86" i="1"/>
  <c r="G86" i="1" s="1"/>
  <c r="H86" i="1" s="1"/>
</calcChain>
</file>

<file path=xl/sharedStrings.xml><?xml version="1.0" encoding="utf-8"?>
<sst xmlns="http://schemas.openxmlformats.org/spreadsheetml/2006/main" count="571" uniqueCount="389">
  <si>
    <t>STATO PATRIMONIALE</t>
  </si>
  <si>
    <t>Ultimo livello
SI/NO</t>
  </si>
  <si>
    <t>Codice aggancio</t>
  </si>
  <si>
    <t>ATTIVO</t>
  </si>
  <si>
    <t>ANNO 2024</t>
  </si>
  <si>
    <t>ANNO 2023</t>
  </si>
  <si>
    <t>VARIAZIONE 2024/2023</t>
  </si>
  <si>
    <t>TITOLO</t>
  </si>
  <si>
    <t>Importo</t>
  </si>
  <si>
    <t>%</t>
  </si>
  <si>
    <t>A)</t>
  </si>
  <si>
    <t xml:space="preserve"> IMMOBILIZZAZIONI</t>
  </si>
  <si>
    <t>A.I)</t>
  </si>
  <si>
    <t xml:space="preserve"> IMMOBILIZZAZIONI IMMATERIALI</t>
  </si>
  <si>
    <t>NO</t>
  </si>
  <si>
    <t>A.I.1)</t>
  </si>
  <si>
    <t xml:space="preserve"> Costi d'impianto e di ampliamento</t>
  </si>
  <si>
    <t>SI</t>
  </si>
  <si>
    <t>A.I.1)_A</t>
  </si>
  <si>
    <t xml:space="preserve"> - A.I.1)_A</t>
  </si>
  <si>
    <t>A.I.2)</t>
  </si>
  <si>
    <t xml:space="preserve"> Costi di ricerca e sviluppo</t>
  </si>
  <si>
    <t>A.I.2)_A</t>
  </si>
  <si>
    <t xml:space="preserve"> - A.I.2)_A</t>
  </si>
  <si>
    <t>A.I.3)</t>
  </si>
  <si>
    <t xml:space="preserve"> Diritti di brevetto e di utilizzazione delle opere dell'ingegno</t>
  </si>
  <si>
    <t>A.I.3)_A</t>
  </si>
  <si>
    <t xml:space="preserve"> - A.I.3)_A</t>
  </si>
  <si>
    <t>A.I.4)</t>
  </si>
  <si>
    <t xml:space="preserve"> Immobilizzazioni immateriali in corso e acconti</t>
  </si>
  <si>
    <t>A.I.4)_A</t>
  </si>
  <si>
    <t>A.I.5)</t>
  </si>
  <si>
    <t xml:space="preserve"> Altre immobilizzazioni immateriali</t>
  </si>
  <si>
    <t>A.I.5)_A</t>
  </si>
  <si>
    <t xml:space="preserve"> - A.I.5)_A</t>
  </si>
  <si>
    <t>A.II)</t>
  </si>
  <si>
    <t xml:space="preserve"> IMMOBILIZZAZIONI MATERIALI</t>
  </si>
  <si>
    <t>A.II.1)</t>
  </si>
  <si>
    <t xml:space="preserve"> Terreni</t>
  </si>
  <si>
    <t>A.II.1.a)</t>
  </si>
  <si>
    <t xml:space="preserve"> Terreni disponibili</t>
  </si>
  <si>
    <t>A.II.1.a)_A</t>
  </si>
  <si>
    <t xml:space="preserve"> - A.II.1.a)_A</t>
  </si>
  <si>
    <t>A.II.1.b)</t>
  </si>
  <si>
    <t xml:space="preserve"> Terreni indisponibili</t>
  </si>
  <si>
    <t>A.II.1.b)_A</t>
  </si>
  <si>
    <t>A.II.2)</t>
  </si>
  <si>
    <t xml:space="preserve"> Fabbricati</t>
  </si>
  <si>
    <t>A.II.2.a)</t>
  </si>
  <si>
    <t xml:space="preserve"> Fabbricati non strumentali (disponibili)</t>
  </si>
  <si>
    <t>A.II.2.a)_A</t>
  </si>
  <si>
    <t xml:space="preserve"> - A.II.2.a)_A</t>
  </si>
  <si>
    <t>A.II.2.b)</t>
  </si>
  <si>
    <t xml:space="preserve"> Fabbricati strumentali (indisponibili)</t>
  </si>
  <si>
    <t>A.II.2.b)_A</t>
  </si>
  <si>
    <t xml:space="preserve"> - A.II.2.b)_A</t>
  </si>
  <si>
    <t>A.II.3)</t>
  </si>
  <si>
    <t xml:space="preserve"> Impianti e macchinari</t>
  </si>
  <si>
    <t>A.II.3)_A</t>
  </si>
  <si>
    <t xml:space="preserve"> - A.II.3)_A</t>
  </si>
  <si>
    <t>A.II.4)</t>
  </si>
  <si>
    <t xml:space="preserve"> Attrezzature sanitarie e scientifiche</t>
  </si>
  <si>
    <t>A.II.4)_A</t>
  </si>
  <si>
    <t xml:space="preserve"> - A.II.4)_A</t>
  </si>
  <si>
    <t>A.II.5)</t>
  </si>
  <si>
    <t xml:space="preserve"> Mobili e arredi</t>
  </si>
  <si>
    <t>A.II.5)_A</t>
  </si>
  <si>
    <t xml:space="preserve"> - A.II.5)_A</t>
  </si>
  <si>
    <t>A.II.6)</t>
  </si>
  <si>
    <t xml:space="preserve"> Automezzi</t>
  </si>
  <si>
    <t>A.II.6)_A</t>
  </si>
  <si>
    <t xml:space="preserve"> - A.II.6)_A</t>
  </si>
  <si>
    <t>A.II.7)</t>
  </si>
  <si>
    <t xml:space="preserve"> Oggetti d'arte</t>
  </si>
  <si>
    <t>A.II.7)_A</t>
  </si>
  <si>
    <t xml:space="preserve"> - A.II.7)_A</t>
  </si>
  <si>
    <t>A.II.8)</t>
  </si>
  <si>
    <t xml:space="preserve"> Altre immobilizzazioni materiali</t>
  </si>
  <si>
    <t>A.II.8)_A</t>
  </si>
  <si>
    <t xml:space="preserve"> - A.II.8)_A</t>
  </si>
  <si>
    <t>A.II.9)</t>
  </si>
  <si>
    <t xml:space="preserve"> Immobilizzazioni materiali in corso e acconti</t>
  </si>
  <si>
    <t>A.II.9)_A</t>
  </si>
  <si>
    <t>A.III)</t>
  </si>
  <si>
    <t xml:space="preserve"> IMMOBILIZZAZIONI FINANZIARIE (con separata indicazione, per ciascuna voce dei crediti, degli importi esigibili entro l'esercizio successivo)</t>
  </si>
  <si>
    <t>Entro 12 mesi</t>
  </si>
  <si>
    <t>Oltre 12 mesi</t>
  </si>
  <si>
    <t>A.III.1)</t>
  </si>
  <si>
    <t xml:space="preserve"> Crediti finanziari</t>
  </si>
  <si>
    <t>A.III.1.a)</t>
  </si>
  <si>
    <t xml:space="preserve"> Crediti finanziari v/Stato</t>
  </si>
  <si>
    <t>A.III.1.a)_A</t>
  </si>
  <si>
    <t>A.III.1.b)</t>
  </si>
  <si>
    <t xml:space="preserve"> Crediti finanziari v/Regione</t>
  </si>
  <si>
    <t>A.III.1.b)_A</t>
  </si>
  <si>
    <t>A.III.1.c)</t>
  </si>
  <si>
    <t xml:space="preserve"> Crediti finanziari v/partecipate</t>
  </si>
  <si>
    <t>A.III.1.c)_A</t>
  </si>
  <si>
    <t>A.III.1.d)</t>
  </si>
  <si>
    <t xml:space="preserve"> Crediti finanziari v/altri</t>
  </si>
  <si>
    <t>A.III.1.d)_A</t>
  </si>
  <si>
    <t>A.III.2)</t>
  </si>
  <si>
    <t xml:space="preserve"> Titoli</t>
  </si>
  <si>
    <t>A.III.2.a)</t>
  </si>
  <si>
    <t xml:space="preserve"> Partecipazioni</t>
  </si>
  <si>
    <t>A.III.2.a)_A</t>
  </si>
  <si>
    <t>A.III.2.b)</t>
  </si>
  <si>
    <t xml:space="preserve"> Altri titoli</t>
  </si>
  <si>
    <t>A.III.2.b)_A</t>
  </si>
  <si>
    <t>TOTALE A)</t>
  </si>
  <si>
    <t>B)</t>
  </si>
  <si>
    <t xml:space="preserve"> ATTIVO CIRCOLANTE</t>
  </si>
  <si>
    <t>B.I)</t>
  </si>
  <si>
    <t xml:space="preserve"> RIMANENZE</t>
  </si>
  <si>
    <t>B.I.1)</t>
  </si>
  <si>
    <t xml:space="preserve"> Rimanenze beni sanitari</t>
  </si>
  <si>
    <t>B.I.1)_A</t>
  </si>
  <si>
    <t>B.I.2)</t>
  </si>
  <si>
    <t xml:space="preserve"> Rimanenze beni non sanitari</t>
  </si>
  <si>
    <t>B.I.2)_A</t>
  </si>
  <si>
    <t>B.I.3)</t>
  </si>
  <si>
    <t xml:space="preserve"> Acconti per acquisti beni sanitari</t>
  </si>
  <si>
    <t>B.I.3)_A</t>
  </si>
  <si>
    <t>B.I.4)</t>
  </si>
  <si>
    <t xml:space="preserve"> Acconti per acquisti beni non sanitari</t>
  </si>
  <si>
    <t>B.I.4)_A</t>
  </si>
  <si>
    <t>B.II)</t>
  </si>
  <si>
    <t xml:space="preserve"> CREDITI (con separata indicazione, per ciascuna voce, degli importi esigibili oltre l'esercizio successivo)</t>
  </si>
  <si>
    <t>B.II.1)</t>
  </si>
  <si>
    <t xml:space="preserve"> Crediti v/Stato</t>
  </si>
  <si>
    <t>B.II.1.a)</t>
  </si>
  <si>
    <t xml:space="preserve"> Crediti v/Stato - parte corrente</t>
  </si>
  <si>
    <t>B.II.1.a.1)</t>
  </si>
  <si>
    <t xml:space="preserve"> Crediti v/Stato per spesa corrente e acconti</t>
  </si>
  <si>
    <t>B.II.1.a.1)_A</t>
  </si>
  <si>
    <t>B.II.1.a.2)</t>
  </si>
  <si>
    <t xml:space="preserve"> Crediti v/Stato - altro</t>
  </si>
  <si>
    <t>B.II.1.a.2)_A</t>
  </si>
  <si>
    <t>B.II.1.b)</t>
  </si>
  <si>
    <t xml:space="preserve"> Crediti v/Stato - investimenti</t>
  </si>
  <si>
    <t>B.II.1.b)_A</t>
  </si>
  <si>
    <t>B.II.1.c)</t>
  </si>
  <si>
    <t xml:space="preserve"> Crediti v/Stato - per ricerca</t>
  </si>
  <si>
    <t>B.II.1.c.1)</t>
  </si>
  <si>
    <t xml:space="preserve"> Crediti v/Ministero della Salute per ricerca corrente</t>
  </si>
  <si>
    <t>B.II.1.c.1)_A</t>
  </si>
  <si>
    <t>B.II.1.c.2)</t>
  </si>
  <si>
    <t xml:space="preserve"> Crediti v/Ministero della Salute per ricerca finalizzata</t>
  </si>
  <si>
    <t>B.II.1.c.2)_A</t>
  </si>
  <si>
    <t>B.II.1.c.3)</t>
  </si>
  <si>
    <t xml:space="preserve"> Crediti v/Stato per ricerca - altre Amministrazioni centrali</t>
  </si>
  <si>
    <t>B.II.1.c.3)_A</t>
  </si>
  <si>
    <t>B.II.1.c.4)</t>
  </si>
  <si>
    <t xml:space="preserve"> Crediti v/Stato - investimenti per ricerca</t>
  </si>
  <si>
    <t>B.II.1.c.4)_A</t>
  </si>
  <si>
    <t>B.II.1.d)</t>
  </si>
  <si>
    <t xml:space="preserve"> Crediti v/prefetture</t>
  </si>
  <si>
    <t>B.II.1.d)_A</t>
  </si>
  <si>
    <t>B.II.2)</t>
  </si>
  <si>
    <t xml:space="preserve"> Crediti v/Regione o Provincia Autonoma</t>
  </si>
  <si>
    <t>B.II.2.a)</t>
  </si>
  <si>
    <t xml:space="preserve"> Crediti v/Regione o Provincia Autonoma - parte corrente</t>
  </si>
  <si>
    <t>B.II.2.a.1)</t>
  </si>
  <si>
    <t xml:space="preserve"> Crediti v/Regione o Provincia Autonoma per spesa corrente</t>
  </si>
  <si>
    <t>B.II.2.a.1.a)</t>
  </si>
  <si>
    <t xml:space="preserve"> Crediti v/Regione o Provincia Autonoma per finanziamento sanitario ordinario corrente </t>
  </si>
  <si>
    <t>B.II.2.a.1.a)_A</t>
  </si>
  <si>
    <t>B.II.2.a.1.b)</t>
  </si>
  <si>
    <t xml:space="preserve"> Crediti v/Regione o Provincia Autonoma per finanziamento sanitario aggiuntivo corrente LEA</t>
  </si>
  <si>
    <t>B.II.2.a.1.b)_A</t>
  </si>
  <si>
    <t>B.II.2.a.1.c)</t>
  </si>
  <si>
    <t xml:space="preserve"> Crediti v/Regione o Provincia Autonoma per finanziamento sanitario aggiuntivo corrente extra LEA</t>
  </si>
  <si>
    <t>B.II.2.a.1.c)_A</t>
  </si>
  <si>
    <t>B.II.2.a.1.d)</t>
  </si>
  <si>
    <t xml:space="preserve"> Crediti v/Regione o Provincia Autonoma per spesa corrente - altro</t>
  </si>
  <si>
    <t>B.II.2.a.1.d)_A</t>
  </si>
  <si>
    <t>B.II.2.a.2)</t>
  </si>
  <si>
    <t xml:space="preserve"> Crediti v/Regione o Provincia Autonoma per ricerca</t>
  </si>
  <si>
    <t>B.II.2.a.2)_A</t>
  </si>
  <si>
    <t>B.II.2.b)</t>
  </si>
  <si>
    <t xml:space="preserve"> Crediti v/Regione o Provincia Autonoma - patrimonio netto</t>
  </si>
  <si>
    <t>B.II.2.b.1)</t>
  </si>
  <si>
    <t xml:space="preserve"> Crediti v/Regione o Provincia Autonoma per finanziamento per investimenti</t>
  </si>
  <si>
    <t>B.II.2.b.1)_A</t>
  </si>
  <si>
    <t>B.II.2.b.2)</t>
  </si>
  <si>
    <t xml:space="preserve"> Crediti v/Regione o Provincia Autonoma per incremento fondo di dotazione</t>
  </si>
  <si>
    <t>B.II.2.b.2)_A</t>
  </si>
  <si>
    <t>B.II.2.b.3)</t>
  </si>
  <si>
    <t xml:space="preserve"> Crediti v/Regione o Provincia Autonoma per ripiano perdite</t>
  </si>
  <si>
    <t>B.II.2.b.3)_A</t>
  </si>
  <si>
    <t>B.II.2.b.4)</t>
  </si>
  <si>
    <t xml:space="preserve"> Crediti v/Regione o Provincia Autonoma per ricostituzione risorse da investimenti esercizi precedenti</t>
  </si>
  <si>
    <t>B.II.2.b.4)_A</t>
  </si>
  <si>
    <t>B.II.3)</t>
  </si>
  <si>
    <t xml:space="preserve"> Crediti v/Comuni</t>
  </si>
  <si>
    <t>B.II.3)_A</t>
  </si>
  <si>
    <t>B.II.4)</t>
  </si>
  <si>
    <t xml:space="preserve"> Crediti v/aziende sanitarie pubbliche e acconto quota FSR da distribuire</t>
  </si>
  <si>
    <t>B.II.4.a)</t>
  </si>
  <si>
    <t xml:space="preserve"> Crediti v/aziende sanitarie pubbliche della Regione</t>
  </si>
  <si>
    <t>B.II.4.a)_A</t>
  </si>
  <si>
    <t>B.II.4.b)</t>
  </si>
  <si>
    <t xml:space="preserve"> Crediti v/aziende sanitarie pubbliche fuori Regione</t>
  </si>
  <si>
    <t>B.II.4.b)_A</t>
  </si>
  <si>
    <t>B.II.5)</t>
  </si>
  <si>
    <t xml:space="preserve"> Crediti v/società partecipate e/o enti dipendenti della Regione</t>
  </si>
  <si>
    <t>B.II.5)_A</t>
  </si>
  <si>
    <t>B.II.6)</t>
  </si>
  <si>
    <t xml:space="preserve"> Crediti v/Erario</t>
  </si>
  <si>
    <t>B.II.6)_A</t>
  </si>
  <si>
    <t>B.II.7)</t>
  </si>
  <si>
    <t xml:space="preserve"> Crediti v/altri</t>
  </si>
  <si>
    <t>B.II.7)_A</t>
  </si>
  <si>
    <t>B.III)</t>
  </si>
  <si>
    <t xml:space="preserve"> ATTIVITA' FINANZIARIE CHE NON COSTITUISCONO IMMOBILIZZAZIONI</t>
  </si>
  <si>
    <t>B.III.1)</t>
  </si>
  <si>
    <t xml:space="preserve"> Partecipazioni che non costituiscono immobilizzazioni</t>
  </si>
  <si>
    <t>B.III.1)_A</t>
  </si>
  <si>
    <t>B.III.2)</t>
  </si>
  <si>
    <t xml:space="preserve"> Altri titoli che non costituiscono immobilizzazioni</t>
  </si>
  <si>
    <t>B.III.2)_A</t>
  </si>
  <si>
    <t>B.IV)</t>
  </si>
  <si>
    <t xml:space="preserve"> DISPONIBILITA' LIQUIDE</t>
  </si>
  <si>
    <t>B.IV.1)</t>
  </si>
  <si>
    <t xml:space="preserve"> Cassa</t>
  </si>
  <si>
    <t>B.IV.1)_A</t>
  </si>
  <si>
    <t>B.IV.2)</t>
  </si>
  <si>
    <t xml:space="preserve"> Istituto Tesoriere</t>
  </si>
  <si>
    <t>B.IV.2)_A</t>
  </si>
  <si>
    <t>B.IV.3)</t>
  </si>
  <si>
    <t xml:space="preserve"> Tesoreria Unica</t>
  </si>
  <si>
    <t>B.IV.3)_A</t>
  </si>
  <si>
    <t>B.IV.4)</t>
  </si>
  <si>
    <t xml:space="preserve"> Conto corrente postale</t>
  </si>
  <si>
    <t>B.IV.4)_A</t>
  </si>
  <si>
    <t>TOTALE B)</t>
  </si>
  <si>
    <t>C)</t>
  </si>
  <si>
    <t xml:space="preserve"> RATEI E RISCONTI ATTIVI</t>
  </si>
  <si>
    <t>C.I)</t>
  </si>
  <si>
    <t xml:space="preserve"> Ratei attivi</t>
  </si>
  <si>
    <t>C.I)_A</t>
  </si>
  <si>
    <t>C.II)</t>
  </si>
  <si>
    <t xml:space="preserve"> Risconti attivi</t>
  </si>
  <si>
    <t>C.II)_A</t>
  </si>
  <si>
    <t>TOTALE C)</t>
  </si>
  <si>
    <t>TOTALE ATTIVO (A+B+C)</t>
  </si>
  <si>
    <t>D)</t>
  </si>
  <si>
    <t xml:space="preserve"> CONTI D'ORDINE</t>
  </si>
  <si>
    <t>D.1)</t>
  </si>
  <si>
    <t xml:space="preserve"> Canoni di leasing ancora da pagare</t>
  </si>
  <si>
    <t>D.1)_A</t>
  </si>
  <si>
    <t>D.2)</t>
  </si>
  <si>
    <t xml:space="preserve"> Depositi cauzionali</t>
  </si>
  <si>
    <t>D.2)_A</t>
  </si>
  <si>
    <t>D.3)</t>
  </si>
  <si>
    <t xml:space="preserve"> Beni in comodato</t>
  </si>
  <si>
    <t>D.3)_A</t>
  </si>
  <si>
    <t>D.4)</t>
  </si>
  <si>
    <t xml:space="preserve"> Altri conti d'ordine</t>
  </si>
  <si>
    <t>D.4)_A</t>
  </si>
  <si>
    <t>TOTALE D)</t>
  </si>
  <si>
    <t>PASSIVO</t>
  </si>
  <si>
    <t xml:space="preserve"> PATRIMONIO NETTO</t>
  </si>
  <si>
    <t xml:space="preserve"> Fondo di dotazione</t>
  </si>
  <si>
    <t>A.I)_P</t>
  </si>
  <si>
    <t xml:space="preserve"> Finanziamenti per investimenti</t>
  </si>
  <si>
    <t xml:space="preserve"> Finanziamenti per beni di prima dotazione</t>
  </si>
  <si>
    <t>A.II.1)_P</t>
  </si>
  <si>
    <t xml:space="preserve"> Finanziamenti da Stato per investimenti</t>
  </si>
  <si>
    <t xml:space="preserve"> Finanziamenti da Stato ex art. 20 Legge 67/88</t>
  </si>
  <si>
    <t>A.II.2.a)_P</t>
  </si>
  <si>
    <t xml:space="preserve"> Finanziamenti da Stato per ricerca</t>
  </si>
  <si>
    <t>A.II.2.b)_P</t>
  </si>
  <si>
    <t>A.II.2.c)</t>
  </si>
  <si>
    <t xml:space="preserve"> Finanziamenti da Stato - altro</t>
  </si>
  <si>
    <t>A.II.2.c)_P</t>
  </si>
  <si>
    <t xml:space="preserve"> Finanziamenti da Regione per investimenti</t>
  </si>
  <si>
    <t>A.II.3)_P</t>
  </si>
  <si>
    <t xml:space="preserve"> Finanziamenti da altri soggetti pubblici per investimenti</t>
  </si>
  <si>
    <t>A.II.4)_P</t>
  </si>
  <si>
    <t xml:space="preserve"> Finanziamenti per investimenti da rettifica contributi in conto esercizio</t>
  </si>
  <si>
    <t>A.II.5)_P</t>
  </si>
  <si>
    <t xml:space="preserve"> Riserve da donazioni e lasciti vincolati ad investimenti</t>
  </si>
  <si>
    <t>A.III)_P</t>
  </si>
  <si>
    <t>A.IV)</t>
  </si>
  <si>
    <t xml:space="preserve"> Altre riserve</t>
  </si>
  <si>
    <t>A.IV)_P</t>
  </si>
  <si>
    <t>A.V)</t>
  </si>
  <si>
    <t xml:space="preserve"> Contributi per ripiano perdite</t>
  </si>
  <si>
    <t>A.V)_P</t>
  </si>
  <si>
    <t>A.VI)</t>
  </si>
  <si>
    <t xml:space="preserve"> Utili (perdite) portati a nuovo</t>
  </si>
  <si>
    <t>A.VI)_P</t>
  </si>
  <si>
    <t>A.VII)</t>
  </si>
  <si>
    <t xml:space="preserve"> Utile (perdita) dell'esercizio</t>
  </si>
  <si>
    <t>A.VII)_P</t>
  </si>
  <si>
    <t xml:space="preserve"> FONDI PER RISCHI ED ONERI</t>
  </si>
  <si>
    <t>B.1)</t>
  </si>
  <si>
    <t xml:space="preserve"> Fondi per imposte, anche differite</t>
  </si>
  <si>
    <t>B.1)_P</t>
  </si>
  <si>
    <t>B.2)</t>
  </si>
  <si>
    <t xml:space="preserve"> Fondi per rischi</t>
  </si>
  <si>
    <t>B.2)_P</t>
  </si>
  <si>
    <t>B.3)</t>
  </si>
  <si>
    <t xml:space="preserve"> Fondi da distribuire</t>
  </si>
  <si>
    <t>B.3)_P</t>
  </si>
  <si>
    <t>B.4)</t>
  </si>
  <si>
    <t xml:space="preserve"> Quota inutilizzata contributi di parte corrente vincolati</t>
  </si>
  <si>
    <t>B.4)_P</t>
  </si>
  <si>
    <t>B.5)</t>
  </si>
  <si>
    <t xml:space="preserve"> Altri fondi oneri</t>
  </si>
  <si>
    <t>B.5)_P</t>
  </si>
  <si>
    <t xml:space="preserve"> TRATTAMENTO FINE RAPPORTO</t>
  </si>
  <si>
    <t>C.1)</t>
  </si>
  <si>
    <t xml:space="preserve"> Premi operosità</t>
  </si>
  <si>
    <t>C.1)_P</t>
  </si>
  <si>
    <t>C.2)</t>
  </si>
  <si>
    <t xml:space="preserve"> TFR personale dipendente</t>
  </si>
  <si>
    <t>C.2)_P</t>
  </si>
  <si>
    <t xml:space="preserve"> DEBITI (con separata indicazione, per ciascuna voce, degli importi esigibili oltre l'esercizio successivo)</t>
  </si>
  <si>
    <t xml:space="preserve"> Mutui passivi</t>
  </si>
  <si>
    <t>D.1)_P</t>
  </si>
  <si>
    <t xml:space="preserve"> Debiti v/Stato</t>
  </si>
  <si>
    <t>D.2)_P</t>
  </si>
  <si>
    <t xml:space="preserve"> Debiti v/Regione o Provincia Autonoma</t>
  </si>
  <si>
    <t>D.3)_P</t>
  </si>
  <si>
    <t xml:space="preserve"> Debiti v/Comuni</t>
  </si>
  <si>
    <t>D.4)_P</t>
  </si>
  <si>
    <t>D.5)</t>
  </si>
  <si>
    <t xml:space="preserve"> Debiti v/aziende sanitarie pubbliche</t>
  </si>
  <si>
    <t>D.5.a)</t>
  </si>
  <si>
    <t xml:space="preserve"> Debiti v/aziende sanitarie pubbliche della Regione per spesa corrente e mobilità</t>
  </si>
  <si>
    <t>D.5.a)_P</t>
  </si>
  <si>
    <t>D.5.b)</t>
  </si>
  <si>
    <t xml:space="preserve"> Debiti v/aziende sanitarie pubbliche della Regione per finanziamento sanitario aggiuntivo corrente LEA </t>
  </si>
  <si>
    <t>D.5.b)_P</t>
  </si>
  <si>
    <t>D.5.c)</t>
  </si>
  <si>
    <t xml:space="preserve"> Debiti v/aziende sanitarie pubbliche della Regione per finanziamento sanitario aggiuntivo corrente extra LEA </t>
  </si>
  <si>
    <t>D.5.c)_P</t>
  </si>
  <si>
    <t>D.5.d)</t>
  </si>
  <si>
    <t xml:space="preserve"> Debiti v/aziende sanitarie pubbliche della Regione per altre prestazioni</t>
  </si>
  <si>
    <t>D.5.d)_P</t>
  </si>
  <si>
    <t>D.5.e)</t>
  </si>
  <si>
    <t xml:space="preserve"> Debiti v/aziende sanitarie pubbliche della Regione per versamenti a patrimonio netto</t>
  </si>
  <si>
    <t>D.5.e)_P</t>
  </si>
  <si>
    <t>D.5.f)</t>
  </si>
  <si>
    <t xml:space="preserve"> Debiti v/aziende sanitarie pubbliche fuori Regione</t>
  </si>
  <si>
    <t>D.5.f)_P</t>
  </si>
  <si>
    <t>D.6)</t>
  </si>
  <si>
    <t xml:space="preserve"> Debiti v/società partecipate e/o enti dipendenti della Regione</t>
  </si>
  <si>
    <t>D.6)_P</t>
  </si>
  <si>
    <t>D.7)</t>
  </si>
  <si>
    <t xml:space="preserve"> Debiti v/fornitori</t>
  </si>
  <si>
    <t>D.7)_P</t>
  </si>
  <si>
    <t>D.8)</t>
  </si>
  <si>
    <t xml:space="preserve"> Debiti v/Istituto Tesoriere</t>
  </si>
  <si>
    <t>D.8)_P</t>
  </si>
  <si>
    <t>D.9)</t>
  </si>
  <si>
    <t xml:space="preserve"> Debiti tributari</t>
  </si>
  <si>
    <t>D.9)_P</t>
  </si>
  <si>
    <t>D.10)</t>
  </si>
  <si>
    <t xml:space="preserve"> Debiti v/altri finanziatori</t>
  </si>
  <si>
    <t>D.10)_P</t>
  </si>
  <si>
    <t>D.11)</t>
  </si>
  <si>
    <t xml:space="preserve"> Debiti v/istituti previdenziali, assistenziali e sicurezza sociale</t>
  </si>
  <si>
    <t>D.11)_P</t>
  </si>
  <si>
    <t>D.12)</t>
  </si>
  <si>
    <t xml:space="preserve"> Debiti v/altri</t>
  </si>
  <si>
    <t>D.12)_P</t>
  </si>
  <si>
    <t>E)</t>
  </si>
  <si>
    <t xml:space="preserve"> RATEI E RISCONTI PASSIVI</t>
  </si>
  <si>
    <t>E.1)</t>
  </si>
  <si>
    <t xml:space="preserve"> Ratei passivi</t>
  </si>
  <si>
    <t>E.1)_P</t>
  </si>
  <si>
    <t>E.2)</t>
  </si>
  <si>
    <t xml:space="preserve"> Risconti passivi</t>
  </si>
  <si>
    <t>E.2)_P</t>
  </si>
  <si>
    <t>TOTALE E)</t>
  </si>
  <si>
    <t>TOTALE PASSIVO E PATRIMONIO NETTO (A+B+C+D+E)</t>
  </si>
  <si>
    <t>F)</t>
  </si>
  <si>
    <t>F.1)</t>
  </si>
  <si>
    <t>F.1)_P</t>
  </si>
  <si>
    <t>F.2)</t>
  </si>
  <si>
    <t>F.2)_P</t>
  </si>
  <si>
    <t>F.3)</t>
  </si>
  <si>
    <t>F.3)_P</t>
  </si>
  <si>
    <t>F.4)</t>
  </si>
  <si>
    <t>F.4)_P</t>
  </si>
  <si>
    <t>TOTALE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</si>
</sst>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 ;\-#,##0\ "/>
    <numFmt numFmtId="165" formatCode="#,##0.0_ ;\-#,##0.0\ "/>
    <numFmt numFmtId="166" formatCode="0.000"/>
    <numFmt numFmtId="167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13" fillId="0" borderId="0"/>
  </cellStyleXfs>
  <cellXfs count="162">
    <xf numFmtId="0" fontId="0" fillId="0" borderId="0" xfId="0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top"/>
    </xf>
    <xf numFmtId="0" fontId="3" fillId="2" borderId="2" xfId="0" applyFont="1" applyFill="1" applyBorder="1" applyAlignment="1">
      <alignment horizontal="centerContinuous"/>
    </xf>
    <xf numFmtId="0" fontId="2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164" fontId="2" fillId="3" borderId="6" xfId="2" applyNumberFormat="1" applyFont="1" applyFill="1" applyBorder="1" applyAlignment="1">
      <alignment horizontal="center" vertical="center"/>
    </xf>
    <xf numFmtId="164" fontId="2" fillId="3" borderId="7" xfId="2" applyNumberFormat="1" applyFont="1" applyFill="1" applyBorder="1" applyAlignment="1">
      <alignment horizontal="center" vertical="center"/>
    </xf>
    <xf numFmtId="164" fontId="2" fillId="3" borderId="8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164" fontId="2" fillId="3" borderId="10" xfId="2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10" xfId="2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164" fontId="2" fillId="0" borderId="11" xfId="2" applyNumberFormat="1" applyFont="1" applyBorder="1" applyAlignment="1">
      <alignment vertical="center"/>
    </xf>
    <xf numFmtId="165" fontId="2" fillId="0" borderId="11" xfId="2" applyNumberFormat="1" applyFont="1" applyBorder="1" applyAlignment="1">
      <alignment horizontal="right" vertical="center"/>
    </xf>
    <xf numFmtId="0" fontId="0" fillId="0" borderId="11" xfId="0" applyFill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1" xfId="2" applyNumberFormat="1" applyFont="1" applyBorder="1" applyAlignment="1">
      <alignment vertical="center"/>
    </xf>
    <xf numFmtId="165" fontId="0" fillId="0" borderId="11" xfId="2" applyNumberFormat="1" applyFont="1" applyBorder="1" applyAlignment="1">
      <alignment horizontal="right" vertical="center"/>
    </xf>
    <xf numFmtId="0" fontId="2" fillId="0" borderId="11" xfId="0" applyFont="1" applyFill="1" applyBorder="1" applyAlignment="1">
      <alignment vertical="center"/>
    </xf>
    <xf numFmtId="0" fontId="0" fillId="0" borderId="11" xfId="0" applyFont="1" applyFill="1" applyBorder="1" applyAlignment="1">
      <alignment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indent="2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indent="2"/>
    </xf>
    <xf numFmtId="0" fontId="5" fillId="0" borderId="13" xfId="0" applyFont="1" applyBorder="1" applyAlignment="1">
      <alignment horizontal="left" vertical="center" indent="2"/>
    </xf>
    <xf numFmtId="164" fontId="5" fillId="0" borderId="11" xfId="2" applyNumberFormat="1" applyFont="1" applyBorder="1" applyAlignment="1">
      <alignment vertical="center"/>
    </xf>
    <xf numFmtId="165" fontId="5" fillId="0" borderId="11" xfId="2" applyNumberFormat="1" applyFont="1" applyBorder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164" fontId="0" fillId="0" borderId="11" xfId="2" applyNumberFormat="1" applyFont="1" applyFill="1" applyBorder="1" applyAlignment="1">
      <alignment vertical="center"/>
    </xf>
    <xf numFmtId="165" fontId="0" fillId="0" borderId="11" xfId="2" applyNumberFormat="1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indent="2"/>
    </xf>
    <xf numFmtId="164" fontId="5" fillId="0" borderId="11" xfId="2" applyNumberFormat="1" applyFont="1" applyFill="1" applyBorder="1" applyAlignment="1">
      <alignment vertical="center"/>
    </xf>
    <xf numFmtId="165" fontId="5" fillId="0" borderId="1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indent="2"/>
    </xf>
    <xf numFmtId="0" fontId="5" fillId="0" borderId="10" xfId="0" applyFont="1" applyFill="1" applyBorder="1" applyAlignment="1">
      <alignment horizontal="left" vertical="center" indent="2"/>
    </xf>
    <xf numFmtId="0" fontId="5" fillId="0" borderId="1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indent="2"/>
    </xf>
    <xf numFmtId="0" fontId="5" fillId="0" borderId="13" xfId="0" applyFont="1" applyFill="1" applyBorder="1" applyAlignment="1">
      <alignment horizontal="left" vertical="center" indent="2"/>
    </xf>
    <xf numFmtId="164" fontId="5" fillId="0" borderId="10" xfId="2" applyNumberFormat="1" applyFont="1" applyFill="1" applyBorder="1" applyAlignment="1">
      <alignment vertical="center"/>
    </xf>
    <xf numFmtId="165" fontId="5" fillId="0" borderId="10" xfId="2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left" vertical="center" indent="2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indent="2"/>
    </xf>
    <xf numFmtId="0" fontId="5" fillId="0" borderId="16" xfId="0" applyFont="1" applyFill="1" applyBorder="1" applyAlignment="1">
      <alignment horizontal="left" vertical="center" indent="2"/>
    </xf>
    <xf numFmtId="164" fontId="5" fillId="0" borderId="14" xfId="2" applyNumberFormat="1" applyFont="1" applyFill="1" applyBorder="1" applyAlignment="1">
      <alignment vertical="center"/>
    </xf>
    <xf numFmtId="165" fontId="5" fillId="0" borderId="14" xfId="2" applyNumberFormat="1" applyFont="1" applyFill="1" applyBorder="1" applyAlignment="1">
      <alignment horizontal="right" vertical="center"/>
    </xf>
    <xf numFmtId="0" fontId="7" fillId="4" borderId="12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164" fontId="7" fillId="4" borderId="13" xfId="2" applyNumberFormat="1" applyFont="1" applyFill="1" applyBorder="1" applyAlignment="1">
      <alignment vertical="center"/>
    </xf>
    <xf numFmtId="165" fontId="7" fillId="4" borderId="13" xfId="2" applyNumberFormat="1" applyFont="1" applyFill="1" applyBorder="1" applyAlignment="1">
      <alignment horizontal="right" vertical="center"/>
    </xf>
    <xf numFmtId="165" fontId="2" fillId="0" borderId="11" xfId="2" applyNumberFormat="1" applyFont="1" applyBorder="1" applyAlignment="1">
      <alignment vertical="center"/>
    </xf>
    <xf numFmtId="164" fontId="2" fillId="0" borderId="11" xfId="2" applyNumberFormat="1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Font="1" applyFill="1" applyBorder="1" applyAlignment="1">
      <alignment horizontal="left" vertical="center" indent="4"/>
    </xf>
    <xf numFmtId="0" fontId="0" fillId="0" borderId="11" xfId="0" applyFont="1" applyFill="1" applyBorder="1" applyAlignment="1">
      <alignment horizontal="left" vertical="center" wrapText="1"/>
    </xf>
    <xf numFmtId="164" fontId="5" fillId="0" borderId="11" xfId="0" applyNumberFormat="1" applyFont="1" applyFill="1" applyBorder="1" applyAlignment="1">
      <alignment horizontal="left" vertical="center" indent="2"/>
    </xf>
    <xf numFmtId="0" fontId="5" fillId="0" borderId="11" xfId="0" applyFont="1" applyFill="1" applyBorder="1" applyAlignment="1">
      <alignment horizontal="left" vertical="center" indent="6"/>
    </xf>
    <xf numFmtId="166" fontId="0" fillId="0" borderId="0" xfId="0" applyNumberFormat="1"/>
    <xf numFmtId="0" fontId="0" fillId="0" borderId="0" xfId="0" applyFill="1"/>
    <xf numFmtId="164" fontId="0" fillId="0" borderId="6" xfId="2" applyNumberFormat="1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6" xfId="2" applyNumberFormat="1" applyFont="1" applyFill="1" applyBorder="1" applyAlignment="1">
      <alignment vertical="center"/>
    </xf>
    <xf numFmtId="165" fontId="0" fillId="0" borderId="6" xfId="2" applyNumberFormat="1" applyFont="1" applyBorder="1" applyAlignment="1">
      <alignment horizontal="right" vertical="center"/>
    </xf>
    <xf numFmtId="0" fontId="7" fillId="4" borderId="18" xfId="0" applyFont="1" applyFill="1" applyBorder="1" applyAlignment="1">
      <alignment vertical="center"/>
    </xf>
    <xf numFmtId="0" fontId="7" fillId="4" borderId="17" xfId="0" applyFont="1" applyFill="1" applyBorder="1" applyAlignment="1">
      <alignment horizontal="left" vertical="center" wrapText="1"/>
    </xf>
    <xf numFmtId="0" fontId="7" fillId="4" borderId="19" xfId="0" applyFont="1" applyFill="1" applyBorder="1" applyAlignment="1">
      <alignment vertical="center"/>
    </xf>
    <xf numFmtId="164" fontId="7" fillId="4" borderId="17" xfId="2" applyNumberFormat="1" applyFont="1" applyFill="1" applyBorder="1" applyAlignment="1">
      <alignment vertical="center"/>
    </xf>
    <xf numFmtId="165" fontId="7" fillId="4" borderId="17" xfId="2" applyNumberFormat="1" applyFont="1" applyFill="1" applyBorder="1" applyAlignment="1">
      <alignment horizontal="right" vertical="center"/>
    </xf>
    <xf numFmtId="164" fontId="0" fillId="0" borderId="0" xfId="0" applyNumberFormat="1"/>
    <xf numFmtId="167" fontId="0" fillId="0" borderId="0" xfId="1" applyFont="1"/>
    <xf numFmtId="0" fontId="2" fillId="0" borderId="6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2" fillId="0" borderId="6" xfId="2" applyNumberFormat="1" applyFont="1" applyBorder="1" applyAlignment="1">
      <alignment vertical="center"/>
    </xf>
    <xf numFmtId="164" fontId="2" fillId="0" borderId="6" xfId="2" applyNumberFormat="1" applyFont="1" applyFill="1" applyBorder="1" applyAlignment="1">
      <alignment vertical="center"/>
    </xf>
    <xf numFmtId="165" fontId="2" fillId="0" borderId="6" xfId="2" applyNumberFormat="1" applyFont="1" applyBorder="1" applyAlignment="1">
      <alignment horizontal="right" vertical="center"/>
    </xf>
    <xf numFmtId="0" fontId="7" fillId="4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164" fontId="7" fillId="4" borderId="21" xfId="2" applyNumberFormat="1" applyFont="1" applyFill="1" applyBorder="1" applyAlignment="1">
      <alignment vertical="center"/>
    </xf>
    <xf numFmtId="165" fontId="7" fillId="4" borderId="21" xfId="2" applyNumberFormat="1" applyFont="1" applyFill="1" applyBorder="1" applyAlignment="1">
      <alignment horizontal="right" vertical="center"/>
    </xf>
    <xf numFmtId="0" fontId="8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164" fontId="7" fillId="2" borderId="10" xfId="2" applyNumberFormat="1" applyFont="1" applyFill="1" applyBorder="1" applyAlignment="1">
      <alignment vertical="center"/>
    </xf>
    <xf numFmtId="165" fontId="7" fillId="2" borderId="10" xfId="2" applyNumberFormat="1" applyFont="1" applyFill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165" fontId="2" fillId="0" borderId="10" xfId="2" applyNumberFormat="1" applyFont="1" applyBorder="1" applyAlignment="1">
      <alignment vertical="center"/>
    </xf>
    <xf numFmtId="0" fontId="0" fillId="0" borderId="11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164" fontId="2" fillId="0" borderId="14" xfId="2" applyNumberFormat="1" applyFont="1" applyBorder="1" applyAlignment="1">
      <alignment vertical="center"/>
    </xf>
    <xf numFmtId="165" fontId="2" fillId="0" borderId="14" xfId="2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horizontal="left" vertical="center"/>
    </xf>
    <xf numFmtId="164" fontId="7" fillId="4" borderId="9" xfId="2" applyNumberFormat="1" applyFont="1" applyFill="1" applyBorder="1" applyAlignment="1">
      <alignment vertical="center"/>
    </xf>
    <xf numFmtId="165" fontId="7" fillId="4" borderId="9" xfId="2" applyNumberFormat="1" applyFont="1" applyFill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2" fillId="0" borderId="14" xfId="2" applyNumberFormat="1" applyFont="1" applyFill="1" applyBorder="1" applyAlignment="1">
      <alignment vertical="center"/>
    </xf>
    <xf numFmtId="164" fontId="2" fillId="0" borderId="11" xfId="2" applyNumberFormat="1" applyFont="1" applyBorder="1" applyAlignment="1"/>
    <xf numFmtId="164" fontId="2" fillId="0" borderId="11" xfId="2" applyNumberFormat="1" applyFont="1" applyFill="1" applyBorder="1" applyAlignment="1"/>
    <xf numFmtId="165" fontId="2" fillId="0" borderId="11" xfId="2" applyNumberFormat="1" applyFont="1" applyBorder="1" applyAlignment="1"/>
    <xf numFmtId="0" fontId="0" fillId="0" borderId="0" xfId="0" applyFill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/>
    </xf>
    <xf numFmtId="0" fontId="7" fillId="4" borderId="22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0" fillId="5" borderId="0" xfId="3" applyFont="1" applyFill="1" applyBorder="1" applyAlignment="1">
      <alignment horizontal="left" vertical="center"/>
    </xf>
    <xf numFmtId="0" fontId="11" fillId="0" borderId="0" xfId="0" applyFont="1"/>
    <xf numFmtId="0" fontId="12" fillId="5" borderId="0" xfId="3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11" fillId="0" borderId="0" xfId="0" applyFont="1" applyAlignment="1">
      <alignment horizontal="left"/>
    </xf>
    <xf numFmtId="0" fontId="12" fillId="5" borderId="0" xfId="4" applyFont="1" applyFill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5">
    <cellStyle name="Migliaia" xfId="1" builtinId="3"/>
    <cellStyle name="Migliaia 2" xfId="2"/>
    <cellStyle name="Normal_Sheet1 2" xfId="4"/>
    <cellStyle name="Normale" xfId="0" builtinId="0"/>
    <cellStyle name="Normale_Mattone CE_Budget 2008 (v. 0.5 del 12.02.2008)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.pirelli/Desktop/BILANCIO%202024/SONIA12_06_2025/SP%202024_x%20Bilancio%202024%20_riclass%20_12_06_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Users\asl\Desktop\FILE%20VARI\BAT%20CORRENTE\DIEF\works\Elaborazioni%20e%20statistiche\CE%20ESTESO%202001_2002_2003%20elaborazion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Documents%20and%20Settings\Utente\Desktop\CE%201%20TRIM_2013\Simonetti\Modelli_CE_2006\CE_1&#176;trim_2006\CE_999_1&#176;trim_2006\Documenti\ARES\Rielaborazione%20bilancio%202003_CE_999_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Nuova%20cartella\Documenti\Analisi%201998\Rendiconto%201998%20-%20Febbraio%202000\Rendiconto%20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adv_sanita.arubapel.it/Ministero%2009-03-2020/Z-telelavoro/Lavorati%20da%20salvare/Costi%20parametrici/Format%20rilevazione%20cost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uggeo%20salvataggi\RR%20ME%20VE%20SPTA%20PRODUT%20COMPARTO%202001\INCENTIVAZIONI%202001%20COMPARTO%20X%20MUGGEO%20ULTIM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OLIDSES01%20bozz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uova%20cartella\Lavori\Bilanci\Bilanci%20D'Esercizio\Bilanci%202003%20BIS\Bilancio%202001\Bilancio%20final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\Simonetti\Modelli_CE_2006\CE_1&#176;trim_2006\CE_999_1&#176;trim_2006\CE_MIN%202_%20TRIM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H:/LAVORO/1_REGIONE%20PUGLIA/1_CONTROLLO%20DI%20GESTIONE/1_DIREZIONALE/ANGRAFICA%20AZIENDA_SSR_V.0.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solidato%20Nicoletti%20salotti%20Srl%20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B033D3\CE%20ESTESO%202001_2002_2003%20elaborazion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pbasilicata-my.sharepoint.com/Users/39328/Desktop/ASP_Prospetti%20bilancio%20311219_v4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Bfilippi/modello%20prev/Schema%202/Schema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3/Ipotesi%20riparto%202006-2009%20-%20050706%20-%20COSTRUZIONE%20CAPITOLI%20BILANCIO%20(3)%20-%20RIPARTO%2020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Sanit&#224;%202004/RIPARTO/Aggiornamento%20DICEMBRE%202004/Ipotesi%20riparto%202005-2007%2016%20dic%202004%20-%2088.1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~1/SFE87~1.GAR/IMPOST~1/Temp/Rar$DI09.422/Previsioni%202005/AGGIORMAMENTO%203.08.04/Ipotesi%20riparto%202005-2007.%203.08.04.al%20netto%20manovr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%20valentini/Documenti/Documenti/RIPARTO/2007/RIPARTO%20IPOTESI%202006-2008/Vincolate%2002-Agosto-0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hermes.morgavi/Documenti/modello%20previsione/Previsioni%20ufficiali/RPP%202006/050930%20previsione%20quadro%20programmatico%20190905%20-%20versione%20B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Giunta%20Reg%20754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VORO/COVID_PROTEZIONE%20CIVILE/COVID%202020%20ULTIMI%20FILES/Rendicontazione_COVID_CNS_2020.v.0.11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hmorgavi/Documenti/modello%20previsione/Previsioni%20ufficiali/Dpef%202005-2008/040803%20previsione%20quadro%20programmatico%2027%2007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F7E505C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i/Regione%20Liguria/Liguria%20Ricerche/Modello%20Fiuggi/Ripartizione%20FSN/Rapporto%20finale/Modello%20Ingegnerizzato%202.2%20(minsal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.garassino\Impostazioni%20locali\Temporary%20Internet%20Files\OLK82\Documents%20and%20Settings\valentinig\Impostazioni%20locali\Temporary%20Internet%20Files\OLK2\Modello%20Ingegnerizzato%202.2%20(minsal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valentinig/Impostazioni%20locali/Temporary%20Internet%20Files/OLK2/Modello%20Ingegnerizzato%202.2%20(minsal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ente/Downloads/file:/Fileserver/Documents%20and%20Settings/angela.adduce/Impostazioni%20locali/Temporary%20Internet%20Files/OLK79/050711%20previsione%20quadro%20tendenziale%202806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F19F056\7150%20%20Patrimonio%20Net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lo SP_2019_NEW"/>
      <sheetName val="Stato Patrimoniale_NEW"/>
      <sheetName val="SP_2024 ASL BT ministeriale"/>
      <sheetName val="MODELLO SP_ATT_2024"/>
      <sheetName val="Modello SP_PASS_2024"/>
    </sheetNames>
    <sheetDataSet>
      <sheetData sheetId="0"/>
      <sheetData sheetId="1"/>
      <sheetData sheetId="2">
        <row r="281">
          <cell r="I281">
            <v>0</v>
          </cell>
        </row>
      </sheetData>
      <sheetData sheetId="3">
        <row r="28">
          <cell r="AP28">
            <v>0</v>
          </cell>
          <cell r="AQ28">
            <v>0</v>
          </cell>
        </row>
        <row r="31">
          <cell r="AP31">
            <v>0</v>
          </cell>
          <cell r="AQ31">
            <v>0</v>
          </cell>
        </row>
        <row r="34">
          <cell r="AP34">
            <v>0</v>
          </cell>
          <cell r="AQ34">
            <v>0</v>
          </cell>
        </row>
        <row r="39">
          <cell r="AP39">
            <v>1199618</v>
          </cell>
          <cell r="AQ39">
            <v>108359.62</v>
          </cell>
        </row>
        <row r="40">
          <cell r="AP40">
            <v>2344655.0199999996</v>
          </cell>
          <cell r="AQ40">
            <v>1584075.7399999993</v>
          </cell>
        </row>
        <row r="56">
          <cell r="AP56">
            <v>1129889.6499999999</v>
          </cell>
          <cell r="AQ56">
            <v>1129889.6499999999</v>
          </cell>
        </row>
        <row r="57">
          <cell r="AP57">
            <v>0</v>
          </cell>
          <cell r="AQ57">
            <v>0</v>
          </cell>
        </row>
        <row r="59">
          <cell r="AP59">
            <v>0</v>
          </cell>
          <cell r="AQ59">
            <v>0</v>
          </cell>
        </row>
        <row r="62">
          <cell r="AP62">
            <v>81321753.339999989</v>
          </cell>
          <cell r="AQ62">
            <v>73516775.139999986</v>
          </cell>
        </row>
        <row r="65">
          <cell r="AP65">
            <v>939531.58000000007</v>
          </cell>
          <cell r="AQ65">
            <v>376823.70000000019</v>
          </cell>
        </row>
        <row r="68">
          <cell r="AP68">
            <v>19127156.350000009</v>
          </cell>
          <cell r="AQ68">
            <v>21498860.700000003</v>
          </cell>
        </row>
        <row r="71">
          <cell r="AP71">
            <v>691351.58999999985</v>
          </cell>
          <cell r="AQ71">
            <v>713704.88999999966</v>
          </cell>
        </row>
        <row r="74">
          <cell r="AP74">
            <v>371133.77</v>
          </cell>
          <cell r="AQ74">
            <v>200088.91000000015</v>
          </cell>
        </row>
        <row r="77">
          <cell r="AP77">
            <v>0</v>
          </cell>
          <cell r="AQ77">
            <v>0</v>
          </cell>
        </row>
        <row r="78">
          <cell r="AP78">
            <v>1296690.3499999996</v>
          </cell>
          <cell r="AQ78">
            <v>1134326.6500000013</v>
          </cell>
        </row>
        <row r="81">
          <cell r="AP81">
            <v>15138304.950000001</v>
          </cell>
          <cell r="AQ81">
            <v>13161957.200000001</v>
          </cell>
        </row>
        <row r="93">
          <cell r="AP93">
            <v>0</v>
          </cell>
          <cell r="AQ93">
            <v>0</v>
          </cell>
        </row>
        <row r="94">
          <cell r="AP94">
            <v>0</v>
          </cell>
          <cell r="AQ94">
            <v>0</v>
          </cell>
        </row>
        <row r="95">
          <cell r="AP95">
            <v>0</v>
          </cell>
          <cell r="AQ95">
            <v>0</v>
          </cell>
        </row>
        <row r="96">
          <cell r="AP96">
            <v>0</v>
          </cell>
          <cell r="AQ96">
            <v>0</v>
          </cell>
        </row>
        <row r="98">
          <cell r="AP98">
            <v>120000</v>
          </cell>
          <cell r="AQ98">
            <v>120000</v>
          </cell>
        </row>
        <row r="99">
          <cell r="AP99">
            <v>0</v>
          </cell>
          <cell r="AQ99">
            <v>0</v>
          </cell>
        </row>
        <row r="106">
          <cell r="AP106">
            <v>16223117.93</v>
          </cell>
          <cell r="AQ106">
            <v>13134488.780000001</v>
          </cell>
        </row>
        <row r="115">
          <cell r="AP115">
            <v>0</v>
          </cell>
          <cell r="AQ115">
            <v>0</v>
          </cell>
        </row>
        <row r="116">
          <cell r="AP116">
            <v>629112.03</v>
          </cell>
          <cell r="AQ116">
            <v>731585.96</v>
          </cell>
        </row>
        <row r="123">
          <cell r="AP123">
            <v>0</v>
          </cell>
          <cell r="AQ123">
            <v>0</v>
          </cell>
        </row>
        <row r="127">
          <cell r="AP127">
            <v>0</v>
          </cell>
          <cell r="AQ127">
            <v>0</v>
          </cell>
        </row>
        <row r="132">
          <cell r="AP132">
            <v>11437.27</v>
          </cell>
          <cell r="AQ132">
            <v>11437.27</v>
          </cell>
        </row>
        <row r="134">
          <cell r="AP134">
            <v>12312826.869999999</v>
          </cell>
          <cell r="AQ134">
            <v>11632931.869999999</v>
          </cell>
        </row>
        <row r="136">
          <cell r="AP136">
            <v>0</v>
          </cell>
          <cell r="AQ136">
            <v>0</v>
          </cell>
        </row>
        <row r="137">
          <cell r="AP137">
            <v>0</v>
          </cell>
          <cell r="AQ137">
            <v>0</v>
          </cell>
        </row>
        <row r="138">
          <cell r="AP138">
            <v>0</v>
          </cell>
          <cell r="AQ138">
            <v>0</v>
          </cell>
        </row>
        <row r="139">
          <cell r="AP139">
            <v>0</v>
          </cell>
          <cell r="AQ139">
            <v>0</v>
          </cell>
        </row>
        <row r="140">
          <cell r="AP140">
            <v>10151.200000000001</v>
          </cell>
          <cell r="AQ140">
            <v>0</v>
          </cell>
        </row>
        <row r="143">
          <cell r="AP143">
            <v>63435518.829999998</v>
          </cell>
          <cell r="AQ143">
            <v>68967738.640000001</v>
          </cell>
        </row>
        <row r="148">
          <cell r="AP148">
            <v>0</v>
          </cell>
          <cell r="AQ148">
            <v>0</v>
          </cell>
        </row>
        <row r="149">
          <cell r="AP149">
            <v>33499181.780000001</v>
          </cell>
          <cell r="AQ149">
            <v>28750838.73</v>
          </cell>
        </row>
        <row r="150">
          <cell r="AP150">
            <v>211531.16</v>
          </cell>
          <cell r="AQ150">
            <v>211531.16</v>
          </cell>
        </row>
        <row r="151">
          <cell r="AP151">
            <v>0</v>
          </cell>
          <cell r="AQ151">
            <v>0</v>
          </cell>
        </row>
        <row r="154">
          <cell r="AP154">
            <v>106314504.76000001</v>
          </cell>
          <cell r="AQ154">
            <v>104462775.26000001</v>
          </cell>
        </row>
        <row r="155"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9">
          <cell r="AP159">
            <v>0</v>
          </cell>
          <cell r="AQ159">
            <v>0</v>
          </cell>
        </row>
        <row r="160">
          <cell r="AP160">
            <v>9824533.4600000009</v>
          </cell>
          <cell r="AQ160">
            <v>10741849.460000001</v>
          </cell>
        </row>
        <row r="162">
          <cell r="AP162">
            <v>2033939.6099999999</v>
          </cell>
          <cell r="AQ162">
            <v>2642563.12</v>
          </cell>
        </row>
        <row r="164">
          <cell r="AP164">
            <v>732054.21</v>
          </cell>
          <cell r="AQ164">
            <v>1925519.8800000001</v>
          </cell>
        </row>
        <row r="170">
          <cell r="AP170">
            <v>90769.07</v>
          </cell>
          <cell r="AQ170">
            <v>18677.330000000002</v>
          </cell>
        </row>
        <row r="172">
          <cell r="AP172">
            <v>3058269.74</v>
          </cell>
          <cell r="AQ172">
            <v>2808412.62</v>
          </cell>
        </row>
        <row r="176">
          <cell r="AP176">
            <v>4136212.56</v>
          </cell>
          <cell r="AQ176">
            <v>4386196.42</v>
          </cell>
        </row>
        <row r="177">
          <cell r="AP177">
            <v>5584586.7000000002</v>
          </cell>
          <cell r="AQ177">
            <v>6804422.25</v>
          </cell>
        </row>
        <row r="189">
          <cell r="AP189">
            <v>0</v>
          </cell>
          <cell r="AQ189">
            <v>0</v>
          </cell>
        </row>
        <row r="190">
          <cell r="AP190">
            <v>0</v>
          </cell>
          <cell r="AQ190">
            <v>0</v>
          </cell>
        </row>
        <row r="192">
          <cell r="AP192">
            <v>576642.57000000007</v>
          </cell>
          <cell r="AQ192">
            <v>614191.58000000007</v>
          </cell>
        </row>
        <row r="193">
          <cell r="AP193">
            <v>13401687.27</v>
          </cell>
          <cell r="AQ193">
            <v>42853369.060000002</v>
          </cell>
        </row>
        <row r="194">
          <cell r="AP194">
            <v>0</v>
          </cell>
          <cell r="AQ194">
            <v>0</v>
          </cell>
        </row>
        <row r="195">
          <cell r="AP195">
            <v>63406.92</v>
          </cell>
          <cell r="AQ195">
            <v>59409.919999999998</v>
          </cell>
        </row>
        <row r="197">
          <cell r="AP197">
            <v>0</v>
          </cell>
          <cell r="AQ197">
            <v>0</v>
          </cell>
        </row>
        <row r="200">
          <cell r="AP200">
            <v>661409.54</v>
          </cell>
          <cell r="AQ200">
            <v>308561.99</v>
          </cell>
        </row>
        <row r="205">
          <cell r="AQ205">
            <v>0</v>
          </cell>
        </row>
        <row r="206">
          <cell r="AP206">
            <v>4516228.87</v>
          </cell>
          <cell r="AQ206">
            <v>3050098.31</v>
          </cell>
        </row>
        <row r="207">
          <cell r="AP207">
            <v>0</v>
          </cell>
          <cell r="AQ207">
            <v>0</v>
          </cell>
        </row>
        <row r="209">
          <cell r="AP209">
            <v>0</v>
          </cell>
          <cell r="AQ209">
            <v>0</v>
          </cell>
        </row>
      </sheetData>
      <sheetData sheetId="4">
        <row r="27">
          <cell r="AP27">
            <v>4508201.1399999997</v>
          </cell>
          <cell r="AQ27">
            <v>4508201.1399999997</v>
          </cell>
        </row>
        <row r="29">
          <cell r="AP29">
            <v>0</v>
          </cell>
          <cell r="AQ29">
            <v>0</v>
          </cell>
        </row>
        <row r="31">
          <cell r="AP31">
            <v>99449385.129999995</v>
          </cell>
          <cell r="AQ31">
            <v>98972149.459999993</v>
          </cell>
        </row>
        <row r="32">
          <cell r="AP32">
            <v>0</v>
          </cell>
          <cell r="AQ32">
            <v>0</v>
          </cell>
        </row>
        <row r="33">
          <cell r="AP33">
            <v>25414999.440000001</v>
          </cell>
          <cell r="AQ33">
            <v>25303143.949999999</v>
          </cell>
        </row>
        <row r="34">
          <cell r="AP34">
            <v>9969895.0600000005</v>
          </cell>
          <cell r="AQ34">
            <v>8744940.1099999994</v>
          </cell>
        </row>
        <row r="35">
          <cell r="AP35">
            <v>23098496.239999998</v>
          </cell>
          <cell r="AQ35">
            <v>23976418.120000001</v>
          </cell>
        </row>
        <row r="36">
          <cell r="AP36">
            <v>26210719.649999999</v>
          </cell>
          <cell r="AQ36">
            <v>31134786.850000001</v>
          </cell>
        </row>
        <row r="37">
          <cell r="AP37">
            <v>654225.98</v>
          </cell>
          <cell r="AQ37">
            <v>788619.29</v>
          </cell>
        </row>
        <row r="38">
          <cell r="AP38">
            <v>0</v>
          </cell>
          <cell r="AQ38">
            <v>0</v>
          </cell>
        </row>
        <row r="44">
          <cell r="AP44">
            <v>0</v>
          </cell>
          <cell r="AQ44">
            <v>0</v>
          </cell>
        </row>
        <row r="48">
          <cell r="AP48">
            <v>345778.65</v>
          </cell>
          <cell r="AQ48">
            <v>302153.12</v>
          </cell>
        </row>
        <row r="49">
          <cell r="AP49">
            <v>0</v>
          </cell>
          <cell r="AQ49">
            <v>43625.53</v>
          </cell>
        </row>
        <row r="51">
          <cell r="AP51">
            <v>0</v>
          </cell>
          <cell r="AQ51">
            <v>0</v>
          </cell>
        </row>
        <row r="52">
          <cell r="AP52">
            <v>17814050.530000001</v>
          </cell>
          <cell r="AQ52">
            <v>21304232.839999996</v>
          </cell>
        </row>
        <row r="60">
          <cell r="AP60">
            <v>0</v>
          </cell>
          <cell r="AQ60">
            <v>0</v>
          </cell>
        </row>
        <row r="69">
          <cell r="AP69">
            <v>2069717.8</v>
          </cell>
          <cell r="AQ69">
            <v>1704492.4200000002</v>
          </cell>
        </row>
        <row r="75">
          <cell r="AP75">
            <v>17148903.310000002</v>
          </cell>
          <cell r="AQ75">
            <v>24061278.98</v>
          </cell>
        </row>
        <row r="84">
          <cell r="AP84">
            <v>2647439.89</v>
          </cell>
          <cell r="AQ84">
            <v>2612352.64</v>
          </cell>
        </row>
        <row r="85">
          <cell r="AP85">
            <v>0</v>
          </cell>
          <cell r="AQ85">
            <v>0</v>
          </cell>
        </row>
        <row r="88">
          <cell r="AP88">
            <v>0</v>
          </cell>
          <cell r="AQ88">
            <v>0</v>
          </cell>
        </row>
        <row r="89">
          <cell r="AP89">
            <v>65225.77</v>
          </cell>
          <cell r="AQ89">
            <v>0</v>
          </cell>
        </row>
        <row r="95">
          <cell r="AP95">
            <v>0</v>
          </cell>
          <cell r="AQ95">
            <v>0</v>
          </cell>
        </row>
        <row r="106">
          <cell r="AP106">
            <v>26100.880000000001</v>
          </cell>
          <cell r="AQ106">
            <v>464954.58</v>
          </cell>
        </row>
        <row r="109">
          <cell r="AP109">
            <v>0</v>
          </cell>
          <cell r="AQ109">
            <v>0</v>
          </cell>
        </row>
        <row r="110">
          <cell r="AP110">
            <v>0</v>
          </cell>
          <cell r="AQ110">
            <v>0</v>
          </cell>
        </row>
        <row r="111">
          <cell r="AP111">
            <v>0</v>
          </cell>
          <cell r="AQ111">
            <v>0</v>
          </cell>
        </row>
        <row r="112">
          <cell r="AP112">
            <v>0</v>
          </cell>
          <cell r="AQ112">
            <v>0</v>
          </cell>
        </row>
        <row r="114">
          <cell r="AP114">
            <v>687992.86</v>
          </cell>
        </row>
        <row r="118">
          <cell r="AP118">
            <v>8141.9400000000014</v>
          </cell>
          <cell r="AQ118">
            <v>18607.11</v>
          </cell>
        </row>
        <row r="119">
          <cell r="AP119">
            <v>0</v>
          </cell>
          <cell r="AQ119">
            <v>0</v>
          </cell>
        </row>
        <row r="125">
          <cell r="AP125">
            <v>4792179.3299999991</v>
          </cell>
          <cell r="AQ125">
            <v>5893093.1100000003</v>
          </cell>
        </row>
        <row r="129">
          <cell r="AP129">
            <v>87879205.879999995</v>
          </cell>
          <cell r="AQ129">
            <v>94169492.629999995</v>
          </cell>
        </row>
        <row r="136">
          <cell r="AP136">
            <v>0</v>
          </cell>
          <cell r="AQ136">
            <v>0</v>
          </cell>
        </row>
        <row r="137">
          <cell r="AP137">
            <v>15527644.880000001</v>
          </cell>
          <cell r="AQ137">
            <v>15463669.27</v>
          </cell>
        </row>
        <row r="138">
          <cell r="AP138">
            <v>17454944.199999999</v>
          </cell>
          <cell r="AQ138">
            <v>16530959.430000002</v>
          </cell>
        </row>
        <row r="139">
          <cell r="AP139">
            <v>40701952.640000001</v>
          </cell>
          <cell r="AQ139">
            <v>37872432.459999993</v>
          </cell>
        </row>
        <row r="140">
          <cell r="AP140">
            <v>0</v>
          </cell>
          <cell r="AQ140">
            <v>0</v>
          </cell>
        </row>
        <row r="145">
          <cell r="AP145">
            <v>13132.08</v>
          </cell>
          <cell r="AQ145">
            <v>6212.16</v>
          </cell>
        </row>
        <row r="148">
          <cell r="AP148">
            <v>2644.8</v>
          </cell>
          <cell r="AQ148">
            <v>2738.45</v>
          </cell>
        </row>
        <row r="154">
          <cell r="AQ154">
            <v>0</v>
          </cell>
        </row>
        <row r="155">
          <cell r="AQ155">
            <v>0</v>
          </cell>
        </row>
        <row r="156">
          <cell r="AP156">
            <v>4516228.87</v>
          </cell>
          <cell r="AQ156">
            <v>3050098.31</v>
          </cell>
        </row>
        <row r="158">
          <cell r="AQ158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ELENCHI"/>
      <sheetName val="Foglio3"/>
      <sheetName val="TABELLE CALCOLO"/>
      <sheetName val="VALORI"/>
      <sheetName val="quadro tendenziale 28-6-2005"/>
      <sheetName val="Format rilevazione costi"/>
      <sheetName val="input"/>
      <sheetName val="crediti aditi per via legale"/>
      <sheetName val="abc"/>
      <sheetName val="0"/>
      <sheetName val="salarydata"/>
    </sheetNames>
    <sheetDataSet>
      <sheetData sheetId="0"/>
      <sheetData sheetId="1">
        <row r="2">
          <cell r="A2" t="str">
            <v>Nuova costruzione</v>
          </cell>
        </row>
        <row r="3">
          <cell r="A3" t="str">
            <v>Nuova struttura in presidio esistente</v>
          </cell>
        </row>
        <row r="4">
          <cell r="A4" t="str">
            <v>Adeguamento funzionale/
Ammodernamento/
Riconversione</v>
          </cell>
        </row>
        <row r="5">
          <cell r="A5" t="str">
            <v>Restauro</v>
          </cell>
        </row>
        <row r="6">
          <cell r="A6" t="str">
            <v>Tecnologie informatiche</v>
          </cell>
        </row>
        <row r="7">
          <cell r="A7" t="str">
            <v>Interventi ad elevata componente tecnologica</v>
          </cell>
        </row>
        <row r="8">
          <cell r="A8" t="str">
            <v>Tecnologie biomediche</v>
          </cell>
        </row>
        <row r="9">
          <cell r="A9" t="str">
            <v>Intervento misto / Non classificabile</v>
          </cell>
        </row>
        <row r="13">
          <cell r="C13" t="str">
            <v>Impianti</v>
          </cell>
        </row>
        <row r="14">
          <cell r="C14" t="str">
            <v>Edile-impianti</v>
          </cell>
        </row>
        <row r="15">
          <cell r="C15" t="str">
            <v>Antincendio</v>
          </cell>
        </row>
        <row r="16">
          <cell r="C16" t="str">
            <v>Sismico</v>
          </cell>
        </row>
        <row r="17">
          <cell r="C17" t="str">
            <v>Edile-impianti + Antincendio</v>
          </cell>
        </row>
        <row r="18">
          <cell r="C18" t="str">
            <v>Edile-impianti + Sismico</v>
          </cell>
        </row>
        <row r="19">
          <cell r="C19" t="str">
            <v>Antincendio + Sismico</v>
          </cell>
        </row>
        <row r="20">
          <cell r="A20" t="str">
            <v>Azienda Ospedaliera</v>
          </cell>
          <cell r="C20" t="str">
            <v>Edile-impianti +  Antincendio + Sismico</v>
          </cell>
        </row>
        <row r="21">
          <cell r="A21" t="str">
            <v>IRCCS</v>
          </cell>
          <cell r="C21" t="str">
            <v>Altro</v>
          </cell>
        </row>
        <row r="22">
          <cell r="A22" t="str">
            <v>Policlinico Universitario</v>
          </cell>
        </row>
        <row r="23">
          <cell r="A23" t="str">
            <v>Presidio Ospedaliero</v>
          </cell>
        </row>
        <row r="24">
          <cell r="A24" t="str">
            <v>Altro</v>
          </cell>
          <cell r="C24" t="str">
            <v>Sale operatorie</v>
          </cell>
        </row>
        <row r="25">
          <cell r="C25" t="str">
            <v>Centrali di sterilizzazione</v>
          </cell>
        </row>
        <row r="26">
          <cell r="C26" t="str">
            <v>Bunker per TAC, acceleratori, RMN, PET</v>
          </cell>
        </row>
        <row r="27">
          <cell r="C27" t="str">
            <v>Laboratori</v>
          </cell>
        </row>
        <row r="28">
          <cell r="C28" t="str">
            <v>Altro</v>
          </cell>
        </row>
        <row r="31">
          <cell r="C31" t="str">
            <v>Acquisizione nuove tecnologie</v>
          </cell>
        </row>
        <row r="32">
          <cell r="C32" t="str">
            <v>Sostituzione per obsolescenza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  <sheetName val="ceesteso"/>
      <sheetName val="valori"/>
      <sheetName val="DataValidation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2001"/>
      <sheetName val="consolidato_2001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>
        <row r="1">
          <cell r="A1" t="str">
            <v>Somma di rettificato</v>
          </cell>
        </row>
      </sheetData>
      <sheetData sheetId="3">
        <row r="1">
          <cell r="A1" t="str">
            <v>Somma di (Dare) Avere</v>
          </cell>
        </row>
      </sheetData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edotto"/>
      <sheetName val="Foglio1"/>
      <sheetName val="Foglio2"/>
      <sheetName val="Anagrafica"/>
      <sheetName val="POLICLINICO"/>
      <sheetName val="Foglio3"/>
      <sheetName val="prestazioni anagrafica"/>
      <sheetName val="estrazione_edotto"/>
      <sheetName val="prestazioni_anagrafi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CONS"/>
    </sheetNames>
    <sheetDataSet>
      <sheetData sheetId="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zioni riparto"/>
      <sheetName val="Saldi riparto"/>
      <sheetName val="Foglio1"/>
      <sheetName val="Foglio7"/>
      <sheetName val="Foglio4"/>
      <sheetName val="Scrittura riparto"/>
      <sheetName val="bive 070720"/>
      <sheetName val="CONTO ECONOMICO"/>
      <sheetName val=" MOD CE NSIS (def)"/>
      <sheetName val="STATO PATRIMONIALE"/>
      <sheetName val="Foglio5"/>
      <sheetName val="RENDICONTO FINANZIARIO"/>
      <sheetName val=" MOD SP NSIS (def)"/>
      <sheetName val="RIPARTI"/>
      <sheetName val="Foglio9"/>
      <sheetName val="var riparto"/>
      <sheetName val="variazioni CE"/>
      <sheetName val="variazioni SP"/>
      <sheetName val="sp"/>
      <sheetName val="ce"/>
      <sheetName val="bive 2019 per import (2)"/>
      <sheetName val="ce 091020"/>
      <sheetName val="SP 091020"/>
      <sheetName val="scritture (2)"/>
      <sheetName val="bive 091020"/>
      <sheetName val="subtotali (verifica CE) (2)"/>
      <sheetName val="Foglio3"/>
      <sheetName val="nota 21_09_20"/>
      <sheetName val="rep var"/>
      <sheetName val="stanz nc"/>
      <sheetName val="Foglio8"/>
      <sheetName val="nsis"/>
      <sheetName val="cfr nuove assegnazioni"/>
      <sheetName val="bive 2019 per import"/>
      <sheetName val="nuove assegn"/>
      <sheetName val="acc.ti"/>
      <sheetName val="incontro regione"/>
      <sheetName val="bive 180720"/>
      <sheetName val="Report"/>
      <sheetName val="subtotali (verifica CE)"/>
      <sheetName val=" MOD CE NSIS (def)_220620"/>
      <sheetName val="Foglio6"/>
      <sheetName val="Table 1"/>
      <sheetName val="incassi parziali riparto"/>
      <sheetName val="bive 2019 analitico"/>
      <sheetName val="note"/>
      <sheetName val="MOD CE2 per assegn provv"/>
      <sheetName val="Mov imm imm"/>
      <sheetName val="Mov imm mat"/>
      <sheetName val="Mov PN"/>
      <sheetName val="STATO PATRIMONIALE 2017-2019"/>
      <sheetName val="MOD SP 2018"/>
      <sheetName val="CE 120620 (2)"/>
      <sheetName val="Assegnazione"/>
      <sheetName val="Foglio2"/>
      <sheetName val="CE 120620 (3)"/>
      <sheetName val="bive 230520"/>
      <sheetName val="scritture"/>
      <sheetName val=" MOD CE NSIS (210220)"/>
      <sheetName val=" MOD CE NSIS (200220)"/>
      <sheetName val=" MOD CE NSIS (170220)"/>
      <sheetName val=" MOD CE NSIS (13032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>
            <v>1628689.8999999026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K1" t="str">
            <v>NOME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  <sheetName val="TABELLE"/>
      <sheetName val="ricavi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AFICA PROTEZIONE CIVILE"/>
      <sheetName val="INDICE"/>
      <sheetName val="1_INPUT_ACQUISTI"/>
      <sheetName val="2_INPUT_PERSONALE"/>
      <sheetName val="3_INPUT_STRA_PREST_PREMIO"/>
      <sheetName val="CE COVID_PREMIO"/>
      <sheetName val="REPORT_1"/>
      <sheetName val="REPORT_2"/>
      <sheetName val="REPORT_3"/>
      <sheetName val="REPORT_4"/>
      <sheetName val="PAGATO AL 30_09"/>
      <sheetName val="Report 4_costi"/>
      <sheetName val="REPORT_5_PERSONALE"/>
      <sheetName val="PDC_IMMOBILIZZAZIONI"/>
      <sheetName val="PDC ECONOMICO"/>
      <sheetName val="CE_III_Trim"/>
      <sheetName val="CE COVID_19_GSA"/>
      <sheetName val="CE COVID_19_AZIENDE"/>
      <sheetName val="CE COVID_19_ANALISI"/>
      <sheetName val="schema PO emergenza COVID"/>
      <sheetName val="Protezione Civle"/>
      <sheetName val="PON_GOV"/>
      <sheetName val="Leggenda"/>
      <sheetName val="CE COVID_19_PIANO OPERATIVO"/>
      <sheetName val="APPARECCHIATURE MEDICALI"/>
      <sheetName val="ASSISTENZA MEDICA"/>
      <sheetName val="DPI"/>
      <sheetName val="RIEPILOGO RISORSE COVID"/>
      <sheetName val="Foglio1"/>
      <sheetName val="Rendicontazione_COVID_CNS_2020"/>
      <sheetName val="4_INPUT_ASSEGNAZIONI 2020"/>
      <sheetName val="REPORT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J1">
            <v>0</v>
          </cell>
        </row>
      </sheetData>
      <sheetData sheetId="8">
        <row r="1">
          <cell r="J1">
            <v>0</v>
          </cell>
        </row>
      </sheetData>
      <sheetData sheetId="9">
        <row r="1">
          <cell r="J1">
            <v>0</v>
          </cell>
        </row>
      </sheetData>
      <sheetData sheetId="10">
        <row r="1">
          <cell r="J1">
            <v>0</v>
          </cell>
        </row>
      </sheetData>
      <sheetData sheetId="11"/>
      <sheetData sheetId="12">
        <row r="1">
          <cell r="J1">
            <v>0</v>
          </cell>
        </row>
      </sheetData>
      <sheetData sheetId="13"/>
      <sheetData sheetId="14">
        <row r="1">
          <cell r="J1">
            <v>0</v>
          </cell>
        </row>
      </sheetData>
      <sheetData sheetId="15"/>
      <sheetData sheetId="16">
        <row r="1">
          <cell r="J1">
            <v>0</v>
          </cell>
        </row>
      </sheetData>
      <sheetData sheetId="17"/>
      <sheetData sheetId="18">
        <row r="1">
          <cell r="J1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elen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  <sheetName val="VALO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itale e riserve"/>
      <sheetName val="dettaglio PN"/>
      <sheetName val="Movimentazione Patrimonio Netto"/>
      <sheetName val="Tickmark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6"/>
  <sheetViews>
    <sheetView showGridLines="0" tabSelected="1" zoomScale="90" zoomScaleNormal="90" workbookViewId="0">
      <pane ySplit="1" topLeftCell="A146" activePane="bottomLeft" state="frozen"/>
      <selection activeCell="AY510" sqref="AY510"/>
      <selection pane="bottomLeft" activeCell="H53" sqref="H53"/>
    </sheetView>
  </sheetViews>
  <sheetFormatPr defaultRowHeight="15" x14ac:dyDescent="0.25"/>
  <cols>
    <col min="1" max="1" width="19.28515625" customWidth="1"/>
    <col min="2" max="2" width="59.7109375" customWidth="1"/>
    <col min="3" max="3" width="13.28515625" customWidth="1"/>
    <col min="4" max="4" width="14.28515625" customWidth="1"/>
    <col min="5" max="5" width="13.7109375" customWidth="1"/>
    <col min="6" max="6" width="13.28515625" bestFit="1" customWidth="1"/>
    <col min="7" max="7" width="12.42578125" customWidth="1"/>
    <col min="8" max="8" width="9.28515625" customWidth="1"/>
    <col min="9" max="9" width="13.28515625" bestFit="1" customWidth="1"/>
    <col min="10" max="10" width="13.42578125" bestFit="1" customWidth="1"/>
    <col min="11" max="11" width="11.7109375" bestFit="1" customWidth="1"/>
    <col min="12" max="12" width="12.5703125" bestFit="1" customWidth="1"/>
    <col min="13" max="13" width="19.28515625" customWidth="1"/>
  </cols>
  <sheetData>
    <row r="1" spans="1:11" ht="30" x14ac:dyDescent="0.4">
      <c r="A1" s="1" t="s">
        <v>0</v>
      </c>
      <c r="B1" s="2"/>
      <c r="C1" s="2"/>
      <c r="D1" s="2"/>
      <c r="E1" s="3"/>
      <c r="F1" s="3"/>
      <c r="G1" s="3"/>
      <c r="H1" s="3"/>
      <c r="I1" s="4" t="s">
        <v>1</v>
      </c>
      <c r="J1" s="4" t="s">
        <v>2</v>
      </c>
    </row>
    <row r="2" spans="1:11" x14ac:dyDescent="0.25">
      <c r="A2" s="5" t="s">
        <v>3</v>
      </c>
      <c r="B2" s="6"/>
      <c r="C2" s="7"/>
      <c r="D2" s="6"/>
      <c r="E2" s="8" t="s">
        <v>4</v>
      </c>
      <c r="F2" s="8" t="s">
        <v>5</v>
      </c>
      <c r="G2" s="9" t="s">
        <v>6</v>
      </c>
      <c r="H2" s="10"/>
      <c r="I2" s="11" t="s">
        <v>7</v>
      </c>
    </row>
    <row r="3" spans="1:11" x14ac:dyDescent="0.25">
      <c r="A3" s="12"/>
      <c r="B3" s="13"/>
      <c r="C3" s="14"/>
      <c r="D3" s="13"/>
      <c r="E3" s="15"/>
      <c r="F3" s="15"/>
      <c r="G3" s="16" t="s">
        <v>8</v>
      </c>
      <c r="H3" s="16" t="s">
        <v>9</v>
      </c>
      <c r="I3" s="11" t="s">
        <v>7</v>
      </c>
    </row>
    <row r="4" spans="1:11" x14ac:dyDescent="0.25">
      <c r="A4" s="17" t="s">
        <v>10</v>
      </c>
      <c r="B4" s="18" t="s">
        <v>11</v>
      </c>
      <c r="C4" s="19"/>
      <c r="D4" s="20"/>
      <c r="E4" s="21"/>
      <c r="F4" s="21"/>
      <c r="G4" s="21"/>
      <c r="H4" s="21"/>
      <c r="I4" s="11" t="s">
        <v>7</v>
      </c>
    </row>
    <row r="5" spans="1:11" x14ac:dyDescent="0.25">
      <c r="A5" s="22" t="s">
        <v>12</v>
      </c>
      <c r="B5" s="23" t="s">
        <v>13</v>
      </c>
      <c r="C5" s="24"/>
      <c r="D5" s="25"/>
      <c r="E5" s="26">
        <f>SUM(E6:E10)</f>
        <v>3544273.0199999996</v>
      </c>
      <c r="F5" s="26">
        <f>SUM(F6:F10)</f>
        <v>1692435.3599999994</v>
      </c>
      <c r="G5" s="26">
        <f>E5-F5</f>
        <v>1851837.6600000001</v>
      </c>
      <c r="H5" s="27">
        <f>+IFERROR(G5/F5*100,"-")</f>
        <v>109.41851628531329</v>
      </c>
      <c r="I5" s="11" t="s">
        <v>14</v>
      </c>
    </row>
    <row r="6" spans="1:11" x14ac:dyDescent="0.25">
      <c r="A6" s="28" t="s">
        <v>15</v>
      </c>
      <c r="B6" s="29" t="s">
        <v>16</v>
      </c>
      <c r="C6" s="30"/>
      <c r="D6" s="31"/>
      <c r="E6" s="32">
        <f>+'[1]MODELLO SP_ATT_2024'!AP28</f>
        <v>0</v>
      </c>
      <c r="F6" s="32">
        <f>+'[1]MODELLO SP_ATT_2024'!AQ28</f>
        <v>0</v>
      </c>
      <c r="G6" s="32">
        <f t="shared" ref="G6:G34" si="0">E6-F6</f>
        <v>0</v>
      </c>
      <c r="H6" s="33" t="str">
        <f t="shared" ref="H6:H34" si="1">+IFERROR(G6/F6*100,"-")</f>
        <v>-</v>
      </c>
      <c r="I6" s="11" t="s">
        <v>17</v>
      </c>
      <c r="J6" t="s">
        <v>18</v>
      </c>
      <c r="K6" t="s">
        <v>19</v>
      </c>
    </row>
    <row r="7" spans="1:11" x14ac:dyDescent="0.25">
      <c r="A7" s="28" t="s">
        <v>20</v>
      </c>
      <c r="B7" s="29" t="s">
        <v>21</v>
      </c>
      <c r="C7" s="30"/>
      <c r="D7" s="31"/>
      <c r="E7" s="32">
        <f>+'[1]MODELLO SP_ATT_2024'!AP31</f>
        <v>0</v>
      </c>
      <c r="F7" s="32">
        <f>+'[1]MODELLO SP_ATT_2024'!AQ31</f>
        <v>0</v>
      </c>
      <c r="G7" s="32">
        <f t="shared" si="0"/>
        <v>0</v>
      </c>
      <c r="H7" s="33" t="str">
        <f t="shared" si="1"/>
        <v>-</v>
      </c>
      <c r="I7" s="11" t="s">
        <v>17</v>
      </c>
      <c r="J7" t="s">
        <v>22</v>
      </c>
      <c r="K7" t="s">
        <v>23</v>
      </c>
    </row>
    <row r="8" spans="1:11" x14ac:dyDescent="0.25">
      <c r="A8" s="28" t="s">
        <v>24</v>
      </c>
      <c r="B8" s="29" t="s">
        <v>25</v>
      </c>
      <c r="C8" s="30"/>
      <c r="D8" s="31"/>
      <c r="E8" s="32">
        <f>+'[1]MODELLO SP_ATT_2024'!AP34</f>
        <v>0</v>
      </c>
      <c r="F8" s="32">
        <f>+'[1]MODELLO SP_ATT_2024'!AQ34</f>
        <v>0</v>
      </c>
      <c r="G8" s="32">
        <f t="shared" si="0"/>
        <v>0</v>
      </c>
      <c r="H8" s="33" t="str">
        <f t="shared" si="1"/>
        <v>-</v>
      </c>
      <c r="I8" s="11" t="s">
        <v>17</v>
      </c>
      <c r="J8" t="s">
        <v>26</v>
      </c>
      <c r="K8" t="s">
        <v>27</v>
      </c>
    </row>
    <row r="9" spans="1:11" x14ac:dyDescent="0.25">
      <c r="A9" s="28" t="s">
        <v>28</v>
      </c>
      <c r="B9" s="29" t="s">
        <v>29</v>
      </c>
      <c r="C9" s="30"/>
      <c r="D9" s="31"/>
      <c r="E9" s="32">
        <f>+'[1]MODELLO SP_ATT_2024'!AP39</f>
        <v>1199618</v>
      </c>
      <c r="F9" s="32">
        <f>+'[1]MODELLO SP_ATT_2024'!AQ39</f>
        <v>108359.62</v>
      </c>
      <c r="G9" s="32">
        <f t="shared" si="0"/>
        <v>1091258.3799999999</v>
      </c>
      <c r="H9" s="33">
        <f t="shared" si="1"/>
        <v>1007.0710657715484</v>
      </c>
      <c r="I9" s="11" t="s">
        <v>17</v>
      </c>
      <c r="J9" t="s">
        <v>30</v>
      </c>
    </row>
    <row r="10" spans="1:11" x14ac:dyDescent="0.25">
      <c r="A10" s="28" t="s">
        <v>31</v>
      </c>
      <c r="B10" s="29" t="s">
        <v>32</v>
      </c>
      <c r="C10" s="30"/>
      <c r="D10" s="31"/>
      <c r="E10" s="32">
        <f>+'[1]MODELLO SP_ATT_2024'!AP40</f>
        <v>2344655.0199999996</v>
      </c>
      <c r="F10" s="32">
        <f>+'[1]MODELLO SP_ATT_2024'!AQ40</f>
        <v>1584075.7399999993</v>
      </c>
      <c r="G10" s="32">
        <f t="shared" si="0"/>
        <v>760579.28000000026</v>
      </c>
      <c r="H10" s="33">
        <f t="shared" si="1"/>
        <v>48.014072862450412</v>
      </c>
      <c r="I10" s="11" t="s">
        <v>17</v>
      </c>
      <c r="J10" t="s">
        <v>33</v>
      </c>
      <c r="K10" t="s">
        <v>34</v>
      </c>
    </row>
    <row r="11" spans="1:11" x14ac:dyDescent="0.25">
      <c r="A11" s="34" t="s">
        <v>35</v>
      </c>
      <c r="B11" s="23" t="s">
        <v>36</v>
      </c>
      <c r="C11" s="24"/>
      <c r="D11" s="25"/>
      <c r="E11" s="26">
        <f>E12+E15+SUM(E18:E24)</f>
        <v>120015811.58000001</v>
      </c>
      <c r="F11" s="26">
        <f>F12+F15+SUM(F18:F24)</f>
        <v>111732426.84</v>
      </c>
      <c r="G11" s="26">
        <f t="shared" si="0"/>
        <v>8283384.7400000095</v>
      </c>
      <c r="H11" s="27">
        <f t="shared" si="1"/>
        <v>7.4135906417406954</v>
      </c>
      <c r="I11" s="11" t="s">
        <v>14</v>
      </c>
    </row>
    <row r="12" spans="1:11" x14ac:dyDescent="0.25">
      <c r="A12" s="35" t="s">
        <v>37</v>
      </c>
      <c r="B12" s="36" t="s">
        <v>38</v>
      </c>
      <c r="C12" s="37"/>
      <c r="D12" s="38"/>
      <c r="E12" s="32">
        <f>SUM(E13:E14)</f>
        <v>1129889.6499999999</v>
      </c>
      <c r="F12" s="32">
        <f>SUM(F13:F14)</f>
        <v>1129889.6499999999</v>
      </c>
      <c r="G12" s="32">
        <f t="shared" si="0"/>
        <v>0</v>
      </c>
      <c r="H12" s="33">
        <f t="shared" si="1"/>
        <v>0</v>
      </c>
      <c r="I12" s="11" t="s">
        <v>14</v>
      </c>
    </row>
    <row r="13" spans="1:11" x14ac:dyDescent="0.25">
      <c r="A13" s="39" t="s">
        <v>39</v>
      </c>
      <c r="B13" s="40" t="s">
        <v>40</v>
      </c>
      <c r="C13" s="41"/>
      <c r="D13" s="42"/>
      <c r="E13" s="43">
        <f>+'[1]MODELLO SP_ATT_2024'!AP56</f>
        <v>1129889.6499999999</v>
      </c>
      <c r="F13" s="43">
        <f>+'[1]MODELLO SP_ATT_2024'!AQ56</f>
        <v>1129889.6499999999</v>
      </c>
      <c r="G13" s="43">
        <f t="shared" si="0"/>
        <v>0</v>
      </c>
      <c r="H13" s="44">
        <f t="shared" si="1"/>
        <v>0</v>
      </c>
      <c r="I13" s="11" t="s">
        <v>17</v>
      </c>
      <c r="J13" t="s">
        <v>41</v>
      </c>
      <c r="K13" t="s">
        <v>42</v>
      </c>
    </row>
    <row r="14" spans="1:11" x14ac:dyDescent="0.25">
      <c r="A14" s="39" t="s">
        <v>43</v>
      </c>
      <c r="B14" s="40" t="s">
        <v>44</v>
      </c>
      <c r="C14" s="41"/>
      <c r="D14" s="42"/>
      <c r="E14" s="43">
        <f>+'[1]MODELLO SP_ATT_2024'!AP57</f>
        <v>0</v>
      </c>
      <c r="F14" s="43">
        <f>+'[1]MODELLO SP_ATT_2024'!AQ57</f>
        <v>0</v>
      </c>
      <c r="G14" s="43">
        <f t="shared" si="0"/>
        <v>0</v>
      </c>
      <c r="H14" s="44" t="str">
        <f t="shared" si="1"/>
        <v>-</v>
      </c>
      <c r="I14" s="11" t="s">
        <v>17</v>
      </c>
      <c r="J14" t="s">
        <v>45</v>
      </c>
    </row>
    <row r="15" spans="1:11" x14ac:dyDescent="0.25">
      <c r="A15" s="35" t="s">
        <v>46</v>
      </c>
      <c r="B15" s="36" t="s">
        <v>47</v>
      </c>
      <c r="C15" s="37"/>
      <c r="D15" s="38"/>
      <c r="E15" s="32">
        <f>SUM(E16:E17)</f>
        <v>81321753.339999989</v>
      </c>
      <c r="F15" s="32">
        <f>SUM(F16:F17)</f>
        <v>73516775.139999986</v>
      </c>
      <c r="G15" s="32">
        <f t="shared" si="0"/>
        <v>7804978.200000003</v>
      </c>
      <c r="H15" s="33">
        <f t="shared" si="1"/>
        <v>10.616594899785486</v>
      </c>
      <c r="I15" s="11" t="s">
        <v>14</v>
      </c>
    </row>
    <row r="16" spans="1:11" x14ac:dyDescent="0.25">
      <c r="A16" s="39" t="s">
        <v>48</v>
      </c>
      <c r="B16" s="40" t="s">
        <v>49</v>
      </c>
      <c r="C16" s="41"/>
      <c r="D16" s="42"/>
      <c r="E16" s="43">
        <f>+'[1]MODELLO SP_ATT_2024'!AP59</f>
        <v>0</v>
      </c>
      <c r="F16" s="43">
        <f>+'[1]MODELLO SP_ATT_2024'!AQ59</f>
        <v>0</v>
      </c>
      <c r="G16" s="43">
        <f t="shared" si="0"/>
        <v>0</v>
      </c>
      <c r="H16" s="44" t="str">
        <f t="shared" si="1"/>
        <v>-</v>
      </c>
      <c r="I16" s="11" t="s">
        <v>17</v>
      </c>
      <c r="J16" t="s">
        <v>50</v>
      </c>
      <c r="K16" t="s">
        <v>51</v>
      </c>
    </row>
    <row r="17" spans="1:11" x14ac:dyDescent="0.25">
      <c r="A17" s="39" t="s">
        <v>52</v>
      </c>
      <c r="B17" s="40" t="s">
        <v>53</v>
      </c>
      <c r="C17" s="41"/>
      <c r="D17" s="42"/>
      <c r="E17" s="43">
        <f>+'[1]MODELLO SP_ATT_2024'!AP62</f>
        <v>81321753.339999989</v>
      </c>
      <c r="F17" s="43">
        <f>+'[1]MODELLO SP_ATT_2024'!AQ62</f>
        <v>73516775.139999986</v>
      </c>
      <c r="G17" s="43">
        <f t="shared" si="0"/>
        <v>7804978.200000003</v>
      </c>
      <c r="H17" s="44">
        <f t="shared" si="1"/>
        <v>10.616594899785486</v>
      </c>
      <c r="I17" s="11" t="s">
        <v>17</v>
      </c>
      <c r="J17" t="s">
        <v>54</v>
      </c>
      <c r="K17" t="s">
        <v>55</v>
      </c>
    </row>
    <row r="18" spans="1:11" x14ac:dyDescent="0.25">
      <c r="A18" s="28" t="s">
        <v>56</v>
      </c>
      <c r="B18" s="29" t="s">
        <v>57</v>
      </c>
      <c r="C18" s="30"/>
      <c r="D18" s="31"/>
      <c r="E18" s="32">
        <f>+'[1]MODELLO SP_ATT_2024'!AP65</f>
        <v>939531.58000000007</v>
      </c>
      <c r="F18" s="32">
        <f>+'[1]MODELLO SP_ATT_2024'!AQ65</f>
        <v>376823.70000000019</v>
      </c>
      <c r="G18" s="32">
        <f t="shared" si="0"/>
        <v>562707.87999999989</v>
      </c>
      <c r="H18" s="33">
        <f t="shared" si="1"/>
        <v>149.32921681943029</v>
      </c>
      <c r="I18" s="11" t="s">
        <v>17</v>
      </c>
      <c r="J18" t="s">
        <v>58</v>
      </c>
      <c r="K18" t="s">
        <v>59</v>
      </c>
    </row>
    <row r="19" spans="1:11" x14ac:dyDescent="0.25">
      <c r="A19" s="28" t="s">
        <v>60</v>
      </c>
      <c r="B19" s="29" t="s">
        <v>61</v>
      </c>
      <c r="C19" s="30"/>
      <c r="D19" s="31"/>
      <c r="E19" s="32">
        <f>+'[1]MODELLO SP_ATT_2024'!AP68</f>
        <v>19127156.350000009</v>
      </c>
      <c r="F19" s="32">
        <f>+'[1]MODELLO SP_ATT_2024'!AQ68</f>
        <v>21498860.700000003</v>
      </c>
      <c r="G19" s="32">
        <f t="shared" si="0"/>
        <v>-2371704.349999994</v>
      </c>
      <c r="H19" s="33">
        <f t="shared" si="1"/>
        <v>-11.03176760431772</v>
      </c>
      <c r="I19" s="11" t="s">
        <v>17</v>
      </c>
      <c r="J19" t="s">
        <v>62</v>
      </c>
      <c r="K19" t="s">
        <v>63</v>
      </c>
    </row>
    <row r="20" spans="1:11" x14ac:dyDescent="0.25">
      <c r="A20" s="28" t="s">
        <v>64</v>
      </c>
      <c r="B20" s="29" t="s">
        <v>65</v>
      </c>
      <c r="C20" s="30"/>
      <c r="D20" s="31"/>
      <c r="E20" s="32">
        <f>+'[1]MODELLO SP_ATT_2024'!AP71</f>
        <v>691351.58999999985</v>
      </c>
      <c r="F20" s="32">
        <f>+'[1]MODELLO SP_ATT_2024'!AQ71</f>
        <v>713704.88999999966</v>
      </c>
      <c r="G20" s="32">
        <f t="shared" si="0"/>
        <v>-22353.299999999814</v>
      </c>
      <c r="H20" s="33">
        <f t="shared" si="1"/>
        <v>-3.1320088054881934</v>
      </c>
      <c r="I20" s="11" t="s">
        <v>17</v>
      </c>
      <c r="J20" t="s">
        <v>66</v>
      </c>
      <c r="K20" t="s">
        <v>67</v>
      </c>
    </row>
    <row r="21" spans="1:11" x14ac:dyDescent="0.25">
      <c r="A21" s="28" t="s">
        <v>68</v>
      </c>
      <c r="B21" s="29" t="s">
        <v>69</v>
      </c>
      <c r="C21" s="30"/>
      <c r="D21" s="31"/>
      <c r="E21" s="32">
        <f>+'[1]MODELLO SP_ATT_2024'!AP74</f>
        <v>371133.77</v>
      </c>
      <c r="F21" s="32">
        <f>+'[1]MODELLO SP_ATT_2024'!AQ74</f>
        <v>200088.91000000015</v>
      </c>
      <c r="G21" s="32">
        <f t="shared" si="0"/>
        <v>171044.85999999987</v>
      </c>
      <c r="H21" s="33">
        <f t="shared" si="1"/>
        <v>85.484427897578001</v>
      </c>
      <c r="I21" s="11" t="s">
        <v>17</v>
      </c>
      <c r="J21" t="s">
        <v>70</v>
      </c>
      <c r="K21" t="s">
        <v>71</v>
      </c>
    </row>
    <row r="22" spans="1:11" x14ac:dyDescent="0.25">
      <c r="A22" s="28" t="s">
        <v>72</v>
      </c>
      <c r="B22" s="29" t="s">
        <v>73</v>
      </c>
      <c r="C22" s="30"/>
      <c r="D22" s="31"/>
      <c r="E22" s="32">
        <f>+'[1]MODELLO SP_ATT_2024'!AP77</f>
        <v>0</v>
      </c>
      <c r="F22" s="32">
        <f>+'[1]MODELLO SP_ATT_2024'!AQ77</f>
        <v>0</v>
      </c>
      <c r="G22" s="32">
        <f t="shared" si="0"/>
        <v>0</v>
      </c>
      <c r="H22" s="33" t="str">
        <f t="shared" si="1"/>
        <v>-</v>
      </c>
      <c r="I22" s="11" t="s">
        <v>17</v>
      </c>
      <c r="J22" t="s">
        <v>74</v>
      </c>
      <c r="K22" t="s">
        <v>75</v>
      </c>
    </row>
    <row r="23" spans="1:11" x14ac:dyDescent="0.25">
      <c r="A23" s="28" t="s">
        <v>76</v>
      </c>
      <c r="B23" s="29" t="s">
        <v>77</v>
      </c>
      <c r="C23" s="30"/>
      <c r="D23" s="31"/>
      <c r="E23" s="32">
        <f>+'[1]MODELLO SP_ATT_2024'!AP78</f>
        <v>1296690.3499999996</v>
      </c>
      <c r="F23" s="32">
        <f>+'[1]MODELLO SP_ATT_2024'!AQ78</f>
        <v>1134326.6500000013</v>
      </c>
      <c r="G23" s="32">
        <f t="shared" si="0"/>
        <v>162363.69999999832</v>
      </c>
      <c r="H23" s="33">
        <f t="shared" si="1"/>
        <v>14.313663528931295</v>
      </c>
      <c r="I23" s="11" t="s">
        <v>17</v>
      </c>
      <c r="J23" t="s">
        <v>78</v>
      </c>
      <c r="K23" t="s">
        <v>79</v>
      </c>
    </row>
    <row r="24" spans="1:11" x14ac:dyDescent="0.25">
      <c r="A24" s="28" t="s">
        <v>80</v>
      </c>
      <c r="B24" s="29" t="s">
        <v>81</v>
      </c>
      <c r="C24" s="30"/>
      <c r="D24" s="31"/>
      <c r="E24" s="32">
        <f>+'[1]MODELLO SP_ATT_2024'!AP81</f>
        <v>15138304.950000001</v>
      </c>
      <c r="F24" s="32">
        <f>+'[1]MODELLO SP_ATT_2024'!AQ81</f>
        <v>13161957.200000001</v>
      </c>
      <c r="G24" s="32">
        <f t="shared" si="0"/>
        <v>1976347.75</v>
      </c>
      <c r="H24" s="33">
        <f t="shared" si="1"/>
        <v>15.015606873421531</v>
      </c>
      <c r="I24" s="11" t="s">
        <v>17</v>
      </c>
      <c r="J24" t="s">
        <v>82</v>
      </c>
    </row>
    <row r="25" spans="1:11" ht="45" x14ac:dyDescent="0.25">
      <c r="A25" s="45" t="s">
        <v>83</v>
      </c>
      <c r="B25" s="23" t="s">
        <v>84</v>
      </c>
      <c r="C25" s="46" t="s">
        <v>85</v>
      </c>
      <c r="D25" s="46" t="s">
        <v>86</v>
      </c>
      <c r="E25" s="26">
        <f>E26+E31</f>
        <v>120000</v>
      </c>
      <c r="F25" s="26">
        <f>F26+F31</f>
        <v>120000</v>
      </c>
      <c r="G25" s="26">
        <f t="shared" si="0"/>
        <v>0</v>
      </c>
      <c r="H25" s="27">
        <f t="shared" si="1"/>
        <v>0</v>
      </c>
      <c r="I25" s="11" t="s">
        <v>14</v>
      </c>
    </row>
    <row r="26" spans="1:11" x14ac:dyDescent="0.25">
      <c r="A26" s="28" t="s">
        <v>87</v>
      </c>
      <c r="B26" s="47" t="s">
        <v>88</v>
      </c>
      <c r="C26" s="48"/>
      <c r="D26" s="49"/>
      <c r="E26" s="32">
        <f>SUM(E27:E30)</f>
        <v>0</v>
      </c>
      <c r="F26" s="32">
        <f>SUM(F27:F30)</f>
        <v>0</v>
      </c>
      <c r="G26" s="50">
        <f t="shared" si="0"/>
        <v>0</v>
      </c>
      <c r="H26" s="51" t="str">
        <f t="shared" si="1"/>
        <v>-</v>
      </c>
      <c r="I26" s="11" t="s">
        <v>14</v>
      </c>
    </row>
    <row r="27" spans="1:11" x14ac:dyDescent="0.25">
      <c r="A27" s="39" t="s">
        <v>89</v>
      </c>
      <c r="B27" s="52" t="s">
        <v>90</v>
      </c>
      <c r="C27" s="53"/>
      <c r="D27" s="39"/>
      <c r="E27" s="54">
        <f>+'[1]MODELLO SP_ATT_2024'!AP93</f>
        <v>0</v>
      </c>
      <c r="F27" s="54">
        <f>+'[1]MODELLO SP_ATT_2024'!AQ93</f>
        <v>0</v>
      </c>
      <c r="G27" s="54">
        <f t="shared" si="0"/>
        <v>0</v>
      </c>
      <c r="H27" s="55" t="str">
        <f t="shared" si="1"/>
        <v>-</v>
      </c>
      <c r="I27" s="11" t="s">
        <v>17</v>
      </c>
      <c r="J27" t="s">
        <v>91</v>
      </c>
    </row>
    <row r="28" spans="1:11" x14ac:dyDescent="0.25">
      <c r="A28" s="39" t="s">
        <v>92</v>
      </c>
      <c r="B28" s="52" t="s">
        <v>93</v>
      </c>
      <c r="C28" s="53"/>
      <c r="D28" s="39"/>
      <c r="E28" s="54">
        <f>+'[1]MODELLO SP_ATT_2024'!AP94</f>
        <v>0</v>
      </c>
      <c r="F28" s="54">
        <f>+'[1]MODELLO SP_ATT_2024'!AQ94</f>
        <v>0</v>
      </c>
      <c r="G28" s="54">
        <f t="shared" si="0"/>
        <v>0</v>
      </c>
      <c r="H28" s="55" t="str">
        <f t="shared" si="1"/>
        <v>-</v>
      </c>
      <c r="I28" s="11" t="s">
        <v>17</v>
      </c>
      <c r="J28" t="s">
        <v>94</v>
      </c>
    </row>
    <row r="29" spans="1:11" x14ac:dyDescent="0.25">
      <c r="A29" s="39" t="s">
        <v>95</v>
      </c>
      <c r="B29" s="52" t="s">
        <v>96</v>
      </c>
      <c r="C29" s="53"/>
      <c r="D29" s="39"/>
      <c r="E29" s="54">
        <f>+'[1]MODELLO SP_ATT_2024'!AP95</f>
        <v>0</v>
      </c>
      <c r="F29" s="54">
        <f>+'[1]MODELLO SP_ATT_2024'!AQ95</f>
        <v>0</v>
      </c>
      <c r="G29" s="54">
        <f t="shared" si="0"/>
        <v>0</v>
      </c>
      <c r="H29" s="55" t="str">
        <f t="shared" si="1"/>
        <v>-</v>
      </c>
      <c r="I29" s="11" t="s">
        <v>17</v>
      </c>
      <c r="J29" t="s">
        <v>97</v>
      </c>
    </row>
    <row r="30" spans="1:11" x14ac:dyDescent="0.25">
      <c r="A30" s="39" t="s">
        <v>98</v>
      </c>
      <c r="B30" s="52" t="s">
        <v>99</v>
      </c>
      <c r="C30" s="56"/>
      <c r="D30" s="57"/>
      <c r="E30" s="54">
        <f>+'[1]MODELLO SP_ATT_2024'!AP96</f>
        <v>0</v>
      </c>
      <c r="F30" s="54">
        <f>+'[1]MODELLO SP_ATT_2024'!AQ96</f>
        <v>0</v>
      </c>
      <c r="G30" s="54">
        <f t="shared" si="0"/>
        <v>0</v>
      </c>
      <c r="H30" s="55" t="str">
        <f t="shared" si="1"/>
        <v>-</v>
      </c>
      <c r="I30" s="11" t="s">
        <v>17</v>
      </c>
      <c r="J30" t="s">
        <v>100</v>
      </c>
    </row>
    <row r="31" spans="1:11" x14ac:dyDescent="0.25">
      <c r="A31" s="28" t="s">
        <v>101</v>
      </c>
      <c r="B31" s="29" t="s">
        <v>102</v>
      </c>
      <c r="C31" s="30"/>
      <c r="D31" s="31"/>
      <c r="E31" s="32">
        <f>SUM(E32:E33)</f>
        <v>120000</v>
      </c>
      <c r="F31" s="32">
        <f>SUM(F32:F33)</f>
        <v>120000</v>
      </c>
      <c r="G31" s="32">
        <f t="shared" si="0"/>
        <v>0</v>
      </c>
      <c r="H31" s="33">
        <f t="shared" si="1"/>
        <v>0</v>
      </c>
      <c r="I31" s="11" t="s">
        <v>14</v>
      </c>
    </row>
    <row r="32" spans="1:11" x14ac:dyDescent="0.25">
      <c r="A32" s="57" t="s">
        <v>103</v>
      </c>
      <c r="B32" s="58" t="s">
        <v>104</v>
      </c>
      <c r="C32" s="59"/>
      <c r="D32" s="60"/>
      <c r="E32" s="54">
        <f>+'[1]MODELLO SP_ATT_2024'!AP98</f>
        <v>120000</v>
      </c>
      <c r="F32" s="54">
        <f>+'[1]MODELLO SP_ATT_2024'!AQ98</f>
        <v>120000</v>
      </c>
      <c r="G32" s="61">
        <f t="shared" si="0"/>
        <v>0</v>
      </c>
      <c r="H32" s="62">
        <f t="shared" si="1"/>
        <v>0</v>
      </c>
      <c r="I32" s="11" t="s">
        <v>17</v>
      </c>
      <c r="J32" t="s">
        <v>105</v>
      </c>
    </row>
    <row r="33" spans="1:10" ht="15.75" thickBot="1" x14ac:dyDescent="0.3">
      <c r="A33" s="63" t="s">
        <v>106</v>
      </c>
      <c r="B33" s="64" t="s">
        <v>107</v>
      </c>
      <c r="C33" s="65"/>
      <c r="D33" s="66"/>
      <c r="E33" s="67">
        <f>+'[1]MODELLO SP_ATT_2024'!AP99</f>
        <v>0</v>
      </c>
      <c r="F33" s="67">
        <f>+'[1]MODELLO SP_ATT_2024'!AQ99</f>
        <v>0</v>
      </c>
      <c r="G33" s="67">
        <f t="shared" si="0"/>
        <v>0</v>
      </c>
      <c r="H33" s="68" t="str">
        <f t="shared" si="1"/>
        <v>-</v>
      </c>
      <c r="I33" s="11" t="s">
        <v>17</v>
      </c>
      <c r="J33" t="s">
        <v>108</v>
      </c>
    </row>
    <row r="34" spans="1:10" ht="21.75" customHeight="1" thickTop="1" x14ac:dyDescent="0.25">
      <c r="A34" s="69" t="s">
        <v>109</v>
      </c>
      <c r="B34" s="70"/>
      <c r="C34" s="71"/>
      <c r="D34" s="72"/>
      <c r="E34" s="73">
        <f>E5+E11+E25</f>
        <v>123680084.60000001</v>
      </c>
      <c r="F34" s="73">
        <f>F5+F11+F25</f>
        <v>113544862.2</v>
      </c>
      <c r="G34" s="73">
        <f t="shared" si="0"/>
        <v>10135222.400000006</v>
      </c>
      <c r="H34" s="74">
        <f t="shared" si="1"/>
        <v>8.9261831875295599</v>
      </c>
      <c r="I34" s="11" t="s">
        <v>14</v>
      </c>
    </row>
    <row r="35" spans="1:10" x14ac:dyDescent="0.25">
      <c r="A35" s="22" t="s">
        <v>110</v>
      </c>
      <c r="B35" s="23" t="s">
        <v>111</v>
      </c>
      <c r="C35" s="19"/>
      <c r="D35" s="20"/>
      <c r="E35" s="26"/>
      <c r="F35" s="26"/>
      <c r="G35" s="26"/>
      <c r="H35" s="75"/>
      <c r="I35" s="11" t="s">
        <v>7</v>
      </c>
    </row>
    <row r="36" spans="1:10" x14ac:dyDescent="0.25">
      <c r="A36" s="22" t="s">
        <v>112</v>
      </c>
      <c r="B36" s="23" t="s">
        <v>113</v>
      </c>
      <c r="C36" s="24"/>
      <c r="D36" s="25"/>
      <c r="E36" s="26">
        <f>SUM(E37:E40)</f>
        <v>16852229.960000001</v>
      </c>
      <c r="F36" s="26">
        <f>SUM(F37:F40)</f>
        <v>13866074.740000002</v>
      </c>
      <c r="G36" s="76">
        <f t="shared" ref="G36:G81" si="2">E36-F36</f>
        <v>2986155.2199999988</v>
      </c>
      <c r="H36" s="27">
        <f t="shared" ref="H36:H81" si="3">+IFERROR(G36/F36*100,"-")</f>
        <v>21.535692515674398</v>
      </c>
      <c r="I36" s="11" t="s">
        <v>14</v>
      </c>
    </row>
    <row r="37" spans="1:10" x14ac:dyDescent="0.25">
      <c r="A37" s="28" t="s">
        <v>114</v>
      </c>
      <c r="B37" s="29" t="s">
        <v>115</v>
      </c>
      <c r="C37" s="30"/>
      <c r="D37" s="31"/>
      <c r="E37" s="32">
        <f>+'[1]MODELLO SP_ATT_2024'!AP106</f>
        <v>16223117.93</v>
      </c>
      <c r="F37" s="32">
        <f>+'[1]MODELLO SP_ATT_2024'!AQ106</f>
        <v>13134488.780000001</v>
      </c>
      <c r="G37" s="50">
        <f t="shared" si="2"/>
        <v>3088629.1499999985</v>
      </c>
      <c r="H37" s="33">
        <f t="shared" si="3"/>
        <v>23.515411994588479</v>
      </c>
      <c r="I37" s="11" t="s">
        <v>17</v>
      </c>
      <c r="J37" t="s">
        <v>116</v>
      </c>
    </row>
    <row r="38" spans="1:10" x14ac:dyDescent="0.25">
      <c r="A38" s="28" t="s">
        <v>117</v>
      </c>
      <c r="B38" s="29" t="s">
        <v>118</v>
      </c>
      <c r="C38" s="30"/>
      <c r="D38" s="31"/>
      <c r="E38" s="32">
        <f>+'[1]MODELLO SP_ATT_2024'!AP116</f>
        <v>629112.03</v>
      </c>
      <c r="F38" s="32">
        <f>+'[1]MODELLO SP_ATT_2024'!AQ116</f>
        <v>731585.96</v>
      </c>
      <c r="G38" s="50">
        <f t="shared" si="2"/>
        <v>-102473.92999999993</v>
      </c>
      <c r="H38" s="33">
        <f t="shared" si="3"/>
        <v>-14.007093575169204</v>
      </c>
      <c r="I38" s="11" t="s">
        <v>17</v>
      </c>
      <c r="J38" t="s">
        <v>119</v>
      </c>
    </row>
    <row r="39" spans="1:10" x14ac:dyDescent="0.25">
      <c r="A39" s="28" t="s">
        <v>120</v>
      </c>
      <c r="B39" s="29" t="s">
        <v>121</v>
      </c>
      <c r="C39" s="30"/>
      <c r="D39" s="31"/>
      <c r="E39" s="32">
        <f>+'[1]MODELLO SP_ATT_2024'!AP115</f>
        <v>0</v>
      </c>
      <c r="F39" s="32">
        <f>+'[1]MODELLO SP_ATT_2024'!AQ115</f>
        <v>0</v>
      </c>
      <c r="G39" s="50">
        <f t="shared" si="2"/>
        <v>0</v>
      </c>
      <c r="H39" s="33" t="str">
        <f t="shared" si="3"/>
        <v>-</v>
      </c>
      <c r="I39" s="11" t="s">
        <v>17</v>
      </c>
      <c r="J39" t="s">
        <v>122</v>
      </c>
    </row>
    <row r="40" spans="1:10" x14ac:dyDescent="0.25">
      <c r="A40" s="28" t="s">
        <v>123</v>
      </c>
      <c r="B40" s="29" t="s">
        <v>124</v>
      </c>
      <c r="C40" s="30"/>
      <c r="D40" s="31"/>
      <c r="E40" s="32">
        <f>+'[1]MODELLO SP_ATT_2024'!AP123</f>
        <v>0</v>
      </c>
      <c r="F40" s="32">
        <f>+'[1]MODELLO SP_ATT_2024'!AQ123</f>
        <v>0</v>
      </c>
      <c r="G40" s="50">
        <f t="shared" si="2"/>
        <v>0</v>
      </c>
      <c r="H40" s="33" t="str">
        <f t="shared" si="3"/>
        <v>-</v>
      </c>
      <c r="I40" s="11" t="s">
        <v>17</v>
      </c>
      <c r="J40" t="s">
        <v>125</v>
      </c>
    </row>
    <row r="41" spans="1:10" ht="30" x14ac:dyDescent="0.25">
      <c r="A41" s="22" t="s">
        <v>126</v>
      </c>
      <c r="B41" s="23" t="s">
        <v>127</v>
      </c>
      <c r="C41" s="46" t="s">
        <v>85</v>
      </c>
      <c r="D41" s="46" t="s">
        <v>86</v>
      </c>
      <c r="E41" s="76">
        <f>E42+E53+E66+E67+E70+E71+E72</f>
        <v>241255517.22000003</v>
      </c>
      <c r="F41" s="76">
        <f>F42+F53+F66+F67+F70+F71+F72</f>
        <v>243364894.00999999</v>
      </c>
      <c r="G41" s="76">
        <f t="shared" si="2"/>
        <v>-2109376.7899999619</v>
      </c>
      <c r="H41" s="27">
        <f t="shared" si="3"/>
        <v>-0.8667547546579526</v>
      </c>
      <c r="I41" s="11" t="s">
        <v>14</v>
      </c>
    </row>
    <row r="42" spans="1:10" x14ac:dyDescent="0.25">
      <c r="A42" s="77" t="s">
        <v>128</v>
      </c>
      <c r="B42" s="29" t="s">
        <v>129</v>
      </c>
      <c r="C42" s="32">
        <f>E42</f>
        <v>12334415.339999998</v>
      </c>
      <c r="D42" s="49"/>
      <c r="E42" s="32">
        <f>E43+E46+E47+E52</f>
        <v>12334415.339999998</v>
      </c>
      <c r="F42" s="32">
        <f>F43+F46+F47+F52</f>
        <v>11644369.139999999</v>
      </c>
      <c r="G42" s="50">
        <f t="shared" si="2"/>
        <v>690046.19999999925</v>
      </c>
      <c r="H42" s="33">
        <f t="shared" si="3"/>
        <v>5.9260075982098188</v>
      </c>
      <c r="I42" s="11" t="s">
        <v>14</v>
      </c>
    </row>
    <row r="43" spans="1:10" x14ac:dyDescent="0.25">
      <c r="A43" s="39" t="s">
        <v>130</v>
      </c>
      <c r="B43" s="52" t="s">
        <v>131</v>
      </c>
      <c r="C43" s="54">
        <f t="shared" ref="C43:C72" si="4">E43</f>
        <v>11437.27</v>
      </c>
      <c r="D43" s="39"/>
      <c r="E43" s="54">
        <f>SUM(E44:E45)</f>
        <v>11437.27</v>
      </c>
      <c r="F43" s="54">
        <f>SUM(F44:F45)</f>
        <v>11437.27</v>
      </c>
      <c r="G43" s="54">
        <f t="shared" si="2"/>
        <v>0</v>
      </c>
      <c r="H43" s="55">
        <f t="shared" si="3"/>
        <v>0</v>
      </c>
      <c r="I43" s="11" t="s">
        <v>14</v>
      </c>
    </row>
    <row r="44" spans="1:10" x14ac:dyDescent="0.25">
      <c r="A44" s="78" t="s">
        <v>132</v>
      </c>
      <c r="B44" s="79" t="s">
        <v>133</v>
      </c>
      <c r="C44" s="50">
        <f t="shared" si="4"/>
        <v>0</v>
      </c>
      <c r="D44" s="39"/>
      <c r="E44" s="50">
        <f>+'[1]MODELLO SP_ATT_2024'!AP127</f>
        <v>0</v>
      </c>
      <c r="F44" s="50">
        <f>+'[1]MODELLO SP_ATT_2024'!AQ127</f>
        <v>0</v>
      </c>
      <c r="G44" s="50">
        <f t="shared" si="2"/>
        <v>0</v>
      </c>
      <c r="H44" s="33" t="str">
        <f t="shared" si="3"/>
        <v>-</v>
      </c>
      <c r="I44" s="11" t="s">
        <v>17</v>
      </c>
      <c r="J44" t="s">
        <v>134</v>
      </c>
    </row>
    <row r="45" spans="1:10" x14ac:dyDescent="0.25">
      <c r="A45" s="78" t="s">
        <v>135</v>
      </c>
      <c r="B45" s="79" t="s">
        <v>136</v>
      </c>
      <c r="C45" s="50">
        <f t="shared" si="4"/>
        <v>11437.27</v>
      </c>
      <c r="D45" s="39"/>
      <c r="E45" s="50">
        <f>+'[1]MODELLO SP_ATT_2024'!AP132</f>
        <v>11437.27</v>
      </c>
      <c r="F45" s="50">
        <f>+'[1]MODELLO SP_ATT_2024'!AQ132</f>
        <v>11437.27</v>
      </c>
      <c r="G45" s="50">
        <f t="shared" si="2"/>
        <v>0</v>
      </c>
      <c r="H45" s="33">
        <f t="shared" si="3"/>
        <v>0</v>
      </c>
      <c r="I45" s="11" t="s">
        <v>17</v>
      </c>
      <c r="J45" t="s">
        <v>137</v>
      </c>
    </row>
    <row r="46" spans="1:10" x14ac:dyDescent="0.25">
      <c r="A46" s="39" t="s">
        <v>138</v>
      </c>
      <c r="B46" s="52" t="s">
        <v>139</v>
      </c>
      <c r="C46" s="54">
        <f t="shared" si="4"/>
        <v>12312826.869999999</v>
      </c>
      <c r="D46" s="39"/>
      <c r="E46" s="54">
        <f>+'[1]MODELLO SP_ATT_2024'!AP134</f>
        <v>12312826.869999999</v>
      </c>
      <c r="F46" s="54">
        <f>+'[1]MODELLO SP_ATT_2024'!AQ134</f>
        <v>11632931.869999999</v>
      </c>
      <c r="G46" s="54">
        <f t="shared" si="2"/>
        <v>679895</v>
      </c>
      <c r="H46" s="55">
        <f t="shared" si="3"/>
        <v>5.8445713221562956</v>
      </c>
      <c r="I46" s="11" t="s">
        <v>17</v>
      </c>
      <c r="J46" t="s">
        <v>140</v>
      </c>
    </row>
    <row r="47" spans="1:10" x14ac:dyDescent="0.25">
      <c r="A47" s="39" t="s">
        <v>141</v>
      </c>
      <c r="B47" s="52" t="s">
        <v>142</v>
      </c>
      <c r="C47" s="54">
        <f t="shared" si="4"/>
        <v>0</v>
      </c>
      <c r="D47" s="39"/>
      <c r="E47" s="54">
        <f>SUM(E48:E51)</f>
        <v>0</v>
      </c>
      <c r="F47" s="54">
        <f>SUM(F48:F51)</f>
        <v>0</v>
      </c>
      <c r="G47" s="54">
        <f t="shared" si="2"/>
        <v>0</v>
      </c>
      <c r="H47" s="55" t="str">
        <f t="shared" si="3"/>
        <v>-</v>
      </c>
      <c r="I47" s="11" t="s">
        <v>14</v>
      </c>
    </row>
    <row r="48" spans="1:10" x14ac:dyDescent="0.25">
      <c r="A48" s="78" t="s">
        <v>143</v>
      </c>
      <c r="B48" s="79" t="s">
        <v>144</v>
      </c>
      <c r="C48" s="50">
        <f t="shared" si="4"/>
        <v>0</v>
      </c>
      <c r="D48" s="39"/>
      <c r="E48" s="50">
        <f>+'[1]MODELLO SP_ATT_2024'!AP136</f>
        <v>0</v>
      </c>
      <c r="F48" s="50">
        <f>+'[1]MODELLO SP_ATT_2024'!AQ136</f>
        <v>0</v>
      </c>
      <c r="G48" s="50">
        <f t="shared" si="2"/>
        <v>0</v>
      </c>
      <c r="H48" s="33" t="str">
        <f t="shared" si="3"/>
        <v>-</v>
      </c>
      <c r="I48" s="11" t="s">
        <v>17</v>
      </c>
      <c r="J48" t="s">
        <v>145</v>
      </c>
    </row>
    <row r="49" spans="1:11" x14ac:dyDescent="0.25">
      <c r="A49" s="78" t="s">
        <v>146</v>
      </c>
      <c r="B49" s="79" t="s">
        <v>147</v>
      </c>
      <c r="C49" s="50">
        <f t="shared" si="4"/>
        <v>0</v>
      </c>
      <c r="D49" s="39"/>
      <c r="E49" s="50">
        <f>+'[1]MODELLO SP_ATT_2024'!AP137</f>
        <v>0</v>
      </c>
      <c r="F49" s="50">
        <f>+'[1]MODELLO SP_ATT_2024'!AQ137</f>
        <v>0</v>
      </c>
      <c r="G49" s="50">
        <f t="shared" si="2"/>
        <v>0</v>
      </c>
      <c r="H49" s="33" t="str">
        <f t="shared" si="3"/>
        <v>-</v>
      </c>
      <c r="I49" s="11" t="s">
        <v>17</v>
      </c>
      <c r="J49" t="s">
        <v>148</v>
      </c>
    </row>
    <row r="50" spans="1:11" x14ac:dyDescent="0.25">
      <c r="A50" s="78" t="s">
        <v>149</v>
      </c>
      <c r="B50" s="79" t="s">
        <v>150</v>
      </c>
      <c r="C50" s="50">
        <f t="shared" si="4"/>
        <v>0</v>
      </c>
      <c r="D50" s="39"/>
      <c r="E50" s="50">
        <f>+'[1]MODELLO SP_ATT_2024'!AP138</f>
        <v>0</v>
      </c>
      <c r="F50" s="50">
        <f>+'[1]MODELLO SP_ATT_2024'!AQ138</f>
        <v>0</v>
      </c>
      <c r="G50" s="50">
        <f t="shared" si="2"/>
        <v>0</v>
      </c>
      <c r="H50" s="33" t="str">
        <f t="shared" si="3"/>
        <v>-</v>
      </c>
      <c r="I50" s="11" t="s">
        <v>17</v>
      </c>
      <c r="J50" t="s">
        <v>151</v>
      </c>
    </row>
    <row r="51" spans="1:11" x14ac:dyDescent="0.25">
      <c r="A51" s="78" t="s">
        <v>152</v>
      </c>
      <c r="B51" s="79" t="s">
        <v>153</v>
      </c>
      <c r="C51" s="50">
        <f t="shared" si="4"/>
        <v>0</v>
      </c>
      <c r="D51" s="39"/>
      <c r="E51" s="50">
        <f>+'[1]MODELLO SP_ATT_2024'!AP139</f>
        <v>0</v>
      </c>
      <c r="F51" s="50">
        <f>+'[1]MODELLO SP_ATT_2024'!AQ139</f>
        <v>0</v>
      </c>
      <c r="G51" s="50">
        <f t="shared" si="2"/>
        <v>0</v>
      </c>
      <c r="H51" s="33" t="str">
        <f t="shared" si="3"/>
        <v>-</v>
      </c>
      <c r="I51" s="11" t="s">
        <v>17</v>
      </c>
      <c r="J51" t="s">
        <v>154</v>
      </c>
    </row>
    <row r="52" spans="1:11" x14ac:dyDescent="0.25">
      <c r="A52" s="39" t="s">
        <v>155</v>
      </c>
      <c r="B52" s="52" t="s">
        <v>156</v>
      </c>
      <c r="C52" s="54">
        <f t="shared" si="4"/>
        <v>10151.200000000001</v>
      </c>
      <c r="D52" s="39"/>
      <c r="E52" s="54">
        <f>+'[1]MODELLO SP_ATT_2024'!AP140</f>
        <v>10151.200000000001</v>
      </c>
      <c r="F52" s="54">
        <f>+'[1]MODELLO SP_ATT_2024'!AQ140</f>
        <v>0</v>
      </c>
      <c r="G52" s="54">
        <f t="shared" si="2"/>
        <v>10151.200000000001</v>
      </c>
      <c r="H52" s="55">
        <v>100</v>
      </c>
      <c r="I52" s="11" t="s">
        <v>17</v>
      </c>
      <c r="J52" t="s">
        <v>157</v>
      </c>
    </row>
    <row r="53" spans="1:11" x14ac:dyDescent="0.25">
      <c r="A53" s="77" t="s">
        <v>158</v>
      </c>
      <c r="B53" s="29" t="s">
        <v>159</v>
      </c>
      <c r="C53" s="32">
        <f>+E53-D53</f>
        <v>149496567.134</v>
      </c>
      <c r="D53" s="80">
        <f>+D61</f>
        <v>63788702.855999999</v>
      </c>
      <c r="E53" s="32">
        <f>E54+E61</f>
        <v>213285269.99000001</v>
      </c>
      <c r="F53" s="32">
        <f>F54+F61</f>
        <v>213134733.25</v>
      </c>
      <c r="G53" s="50">
        <f t="shared" si="2"/>
        <v>150536.74000000954</v>
      </c>
      <c r="H53" s="33">
        <f t="shared" si="3"/>
        <v>7.0629848877533694E-2</v>
      </c>
      <c r="I53" s="11" t="s">
        <v>14</v>
      </c>
    </row>
    <row r="54" spans="1:11" x14ac:dyDescent="0.25">
      <c r="A54" s="39" t="s">
        <v>160</v>
      </c>
      <c r="B54" s="52" t="s">
        <v>161</v>
      </c>
      <c r="C54" s="54">
        <f t="shared" si="4"/>
        <v>106970765.22999999</v>
      </c>
      <c r="D54" s="39"/>
      <c r="E54" s="54">
        <f>E55+E60</f>
        <v>106970765.22999999</v>
      </c>
      <c r="F54" s="54">
        <f>F55+F60</f>
        <v>108671957.99000001</v>
      </c>
      <c r="G54" s="54">
        <f t="shared" si="2"/>
        <v>-1701192.7600000203</v>
      </c>
      <c r="H54" s="55">
        <f t="shared" si="3"/>
        <v>-1.5654385836653133</v>
      </c>
      <c r="I54" s="11" t="s">
        <v>14</v>
      </c>
    </row>
    <row r="55" spans="1:11" x14ac:dyDescent="0.25">
      <c r="A55" s="78" t="s">
        <v>162</v>
      </c>
      <c r="B55" s="79" t="s">
        <v>163</v>
      </c>
      <c r="C55" s="50">
        <f t="shared" si="4"/>
        <v>106970765.22999999</v>
      </c>
      <c r="D55" s="39"/>
      <c r="E55" s="50">
        <f>SUM(E56:E59)</f>
        <v>106970765.22999999</v>
      </c>
      <c r="F55" s="50">
        <f>SUM(F56:F59)</f>
        <v>108671957.99000001</v>
      </c>
      <c r="G55" s="50">
        <f t="shared" si="2"/>
        <v>-1701192.7600000203</v>
      </c>
      <c r="H55" s="33">
        <f t="shared" si="3"/>
        <v>-1.5654385836653133</v>
      </c>
      <c r="I55" s="11" t="s">
        <v>14</v>
      </c>
    </row>
    <row r="56" spans="1:11" ht="30" x14ac:dyDescent="0.25">
      <c r="A56" s="81" t="s">
        <v>164</v>
      </c>
      <c r="B56" s="52" t="s">
        <v>165</v>
      </c>
      <c r="C56" s="54">
        <f t="shared" si="4"/>
        <v>63435518.829999998</v>
      </c>
      <c r="D56" s="39"/>
      <c r="E56" s="54">
        <f>+'[1]MODELLO SP_ATT_2024'!AP143</f>
        <v>63435518.829999998</v>
      </c>
      <c r="F56" s="54">
        <f>+'[1]MODELLO SP_ATT_2024'!AQ143</f>
        <v>68967738.640000001</v>
      </c>
      <c r="G56" s="54">
        <f t="shared" si="2"/>
        <v>-5532219.8100000024</v>
      </c>
      <c r="H56" s="44">
        <f t="shared" si="3"/>
        <v>-8.0214603510160885</v>
      </c>
      <c r="I56" s="11" t="s">
        <v>17</v>
      </c>
      <c r="J56" t="s">
        <v>166</v>
      </c>
    </row>
    <row r="57" spans="1:11" ht="30" x14ac:dyDescent="0.25">
      <c r="A57" s="81" t="s">
        <v>167</v>
      </c>
      <c r="B57" s="52" t="s">
        <v>168</v>
      </c>
      <c r="C57" s="54">
        <f t="shared" si="4"/>
        <v>0</v>
      </c>
      <c r="D57" s="39"/>
      <c r="E57" s="54">
        <f>+'[1]MODELLO SP_ATT_2024'!AP148</f>
        <v>0</v>
      </c>
      <c r="F57" s="54">
        <f>+'[1]MODELLO SP_ATT_2024'!AQ148</f>
        <v>0</v>
      </c>
      <c r="G57" s="54">
        <f t="shared" si="2"/>
        <v>0</v>
      </c>
      <c r="H57" s="44" t="str">
        <f t="shared" si="3"/>
        <v>-</v>
      </c>
      <c r="I57" s="11" t="s">
        <v>17</v>
      </c>
      <c r="J57" t="s">
        <v>169</v>
      </c>
    </row>
    <row r="58" spans="1:11" ht="30" x14ac:dyDescent="0.25">
      <c r="A58" s="81" t="s">
        <v>170</v>
      </c>
      <c r="B58" s="52" t="s">
        <v>171</v>
      </c>
      <c r="C58" s="54">
        <f t="shared" si="4"/>
        <v>0</v>
      </c>
      <c r="D58" s="39"/>
      <c r="E58" s="54">
        <f>+'[1]MODELLO SP_ATT_2024'!AP148</f>
        <v>0</v>
      </c>
      <c r="F58" s="54">
        <f>+'[1]MODELLO SP_ATT_2024'!AQ148</f>
        <v>0</v>
      </c>
      <c r="G58" s="54">
        <f t="shared" si="2"/>
        <v>0</v>
      </c>
      <c r="H58" s="44" t="str">
        <f t="shared" si="3"/>
        <v>-</v>
      </c>
      <c r="I58" s="11" t="s">
        <v>17</v>
      </c>
      <c r="J58" t="s">
        <v>172</v>
      </c>
    </row>
    <row r="59" spans="1:11" ht="30" x14ac:dyDescent="0.25">
      <c r="A59" s="81" t="s">
        <v>173</v>
      </c>
      <c r="B59" s="52" t="s">
        <v>174</v>
      </c>
      <c r="C59" s="54">
        <f t="shared" si="4"/>
        <v>43535246.399999999</v>
      </c>
      <c r="D59" s="39"/>
      <c r="E59" s="54">
        <f>+'[1]MODELLO SP_ATT_2024'!AP149+'[1]MODELLO SP_ATT_2024'!AP150+'[1]MODELLO SP_ATT_2024'!AP160</f>
        <v>43535246.399999999</v>
      </c>
      <c r="F59" s="54">
        <f>+'[1]MODELLO SP_ATT_2024'!AQ149+'[1]MODELLO SP_ATT_2024'!AQ150+'[1]MODELLO SP_ATT_2024'!AQ160</f>
        <v>39704219.350000001</v>
      </c>
      <c r="G59" s="54">
        <f t="shared" si="2"/>
        <v>3831027.049999997</v>
      </c>
      <c r="H59" s="44">
        <f t="shared" si="3"/>
        <v>9.6489166963057222</v>
      </c>
      <c r="I59" s="11" t="s">
        <v>17</v>
      </c>
      <c r="J59" t="s">
        <v>175</v>
      </c>
    </row>
    <row r="60" spans="1:11" x14ac:dyDescent="0.25">
      <c r="A60" s="78" t="s">
        <v>176</v>
      </c>
      <c r="B60" s="79" t="s">
        <v>177</v>
      </c>
      <c r="C60" s="50">
        <f t="shared" si="4"/>
        <v>0</v>
      </c>
      <c r="D60" s="39"/>
      <c r="E60" s="50">
        <f>+'[1]MODELLO SP_ATT_2024'!AP151</f>
        <v>0</v>
      </c>
      <c r="F60" s="50">
        <f>+'[1]MODELLO SP_ATT_2024'!AQ151</f>
        <v>0</v>
      </c>
      <c r="G60" s="50">
        <f t="shared" si="2"/>
        <v>0</v>
      </c>
      <c r="H60" s="33" t="str">
        <f t="shared" si="3"/>
        <v>-</v>
      </c>
      <c r="I60" s="11" t="s">
        <v>17</v>
      </c>
      <c r="J60" t="s">
        <v>178</v>
      </c>
    </row>
    <row r="61" spans="1:11" x14ac:dyDescent="0.25">
      <c r="A61" s="39" t="s">
        <v>179</v>
      </c>
      <c r="B61" s="52" t="s">
        <v>180</v>
      </c>
      <c r="C61" s="54">
        <f>+C62</f>
        <v>42525801.904000007</v>
      </c>
      <c r="D61" s="54">
        <f>+D62</f>
        <v>63788702.855999999</v>
      </c>
      <c r="E61" s="54">
        <f>SUM(E62:E65)</f>
        <v>106314504.76000001</v>
      </c>
      <c r="F61" s="54">
        <f>SUM(F62:F65)</f>
        <v>104462775.26000001</v>
      </c>
      <c r="G61" s="54">
        <f t="shared" si="2"/>
        <v>1851729.5</v>
      </c>
      <c r="H61" s="55">
        <f t="shared" si="3"/>
        <v>1.772621391104328</v>
      </c>
      <c r="I61" s="11" t="s">
        <v>14</v>
      </c>
    </row>
    <row r="62" spans="1:11" ht="30" x14ac:dyDescent="0.25">
      <c r="A62" s="78" t="s">
        <v>181</v>
      </c>
      <c r="B62" s="79" t="s">
        <v>182</v>
      </c>
      <c r="C62" s="50">
        <f>+E62*0.4</f>
        <v>42525801.904000007</v>
      </c>
      <c r="D62" s="50">
        <f>+E62-C62</f>
        <v>63788702.855999999</v>
      </c>
      <c r="E62" s="50">
        <f>+'[1]MODELLO SP_ATT_2024'!AP154</f>
        <v>106314504.76000001</v>
      </c>
      <c r="F62" s="50">
        <f>+'[1]MODELLO SP_ATT_2024'!AQ154</f>
        <v>104462775.26000001</v>
      </c>
      <c r="G62" s="50">
        <f t="shared" si="2"/>
        <v>1851729.5</v>
      </c>
      <c r="H62" s="33">
        <f t="shared" si="3"/>
        <v>1.772621391104328</v>
      </c>
      <c r="I62" s="11" t="s">
        <v>17</v>
      </c>
      <c r="J62" t="s">
        <v>183</v>
      </c>
      <c r="K62" s="82"/>
    </row>
    <row r="63" spans="1:11" s="83" customFormat="1" ht="30" x14ac:dyDescent="0.25">
      <c r="A63" s="78" t="s">
        <v>184</v>
      </c>
      <c r="B63" s="79" t="s">
        <v>185</v>
      </c>
      <c r="C63" s="50">
        <f t="shared" si="4"/>
        <v>0</v>
      </c>
      <c r="D63" s="39"/>
      <c r="E63" s="50">
        <f>+'[1]MODELLO SP_ATT_2024'!AP155</f>
        <v>0</v>
      </c>
      <c r="F63" s="50">
        <f>+'[1]MODELLO SP_ATT_2024'!AQ155</f>
        <v>0</v>
      </c>
      <c r="G63" s="50">
        <f t="shared" si="2"/>
        <v>0</v>
      </c>
      <c r="H63" s="33" t="str">
        <f t="shared" si="3"/>
        <v>-</v>
      </c>
      <c r="I63" s="11" t="s">
        <v>17</v>
      </c>
      <c r="J63" t="s">
        <v>186</v>
      </c>
    </row>
    <row r="64" spans="1:11" s="83" customFormat="1" x14ac:dyDescent="0.25">
      <c r="A64" s="78" t="s">
        <v>187</v>
      </c>
      <c r="B64" s="79" t="s">
        <v>188</v>
      </c>
      <c r="C64" s="50">
        <f t="shared" si="4"/>
        <v>0</v>
      </c>
      <c r="D64" s="39"/>
      <c r="E64" s="50">
        <f>+'[1]MODELLO SP_ATT_2024'!AP156</f>
        <v>0</v>
      </c>
      <c r="F64" s="50">
        <f>+'[1]MODELLO SP_ATT_2024'!AQ156</f>
        <v>0</v>
      </c>
      <c r="G64" s="50">
        <f t="shared" si="2"/>
        <v>0</v>
      </c>
      <c r="H64" s="33" t="str">
        <f t="shared" si="3"/>
        <v>-</v>
      </c>
      <c r="I64" s="11" t="s">
        <v>17</v>
      </c>
      <c r="J64" t="s">
        <v>189</v>
      </c>
    </row>
    <row r="65" spans="1:10" s="83" customFormat="1" ht="30" x14ac:dyDescent="0.25">
      <c r="A65" s="78" t="s">
        <v>190</v>
      </c>
      <c r="B65" s="79" t="s">
        <v>191</v>
      </c>
      <c r="C65" s="50">
        <f t="shared" si="4"/>
        <v>0</v>
      </c>
      <c r="D65" s="39"/>
      <c r="E65" s="50">
        <f>+'[1]MODELLO SP_ATT_2024'!AP159</f>
        <v>0</v>
      </c>
      <c r="F65" s="50">
        <f>+'[1]MODELLO SP_ATT_2024'!AQ159</f>
        <v>0</v>
      </c>
      <c r="G65" s="50">
        <f t="shared" si="2"/>
        <v>0</v>
      </c>
      <c r="H65" s="33" t="str">
        <f t="shared" si="3"/>
        <v>-</v>
      </c>
      <c r="I65" s="11" t="s">
        <v>17</v>
      </c>
      <c r="J65" t="s">
        <v>192</v>
      </c>
    </row>
    <row r="66" spans="1:10" x14ac:dyDescent="0.25">
      <c r="A66" s="77" t="s">
        <v>193</v>
      </c>
      <c r="B66" s="29" t="s">
        <v>194</v>
      </c>
      <c r="C66" s="32">
        <f t="shared" si="4"/>
        <v>2033939.6099999999</v>
      </c>
      <c r="D66" s="39"/>
      <c r="E66" s="32">
        <f>+'[1]MODELLO SP_ATT_2024'!AP162</f>
        <v>2033939.6099999999</v>
      </c>
      <c r="F66" s="32">
        <f>+'[1]MODELLO SP_ATT_2024'!AQ162</f>
        <v>2642563.12</v>
      </c>
      <c r="G66" s="50">
        <f t="shared" si="2"/>
        <v>-608623.51000000024</v>
      </c>
      <c r="H66" s="33">
        <f t="shared" si="3"/>
        <v>-23.031559980296716</v>
      </c>
      <c r="I66" s="11" t="s">
        <v>17</v>
      </c>
      <c r="J66" t="s">
        <v>195</v>
      </c>
    </row>
    <row r="67" spans="1:10" ht="30" x14ac:dyDescent="0.25">
      <c r="A67" s="77" t="s">
        <v>196</v>
      </c>
      <c r="B67" s="29" t="s">
        <v>197</v>
      </c>
      <c r="C67" s="32">
        <f t="shared" si="4"/>
        <v>822823.28</v>
      </c>
      <c r="D67" s="39"/>
      <c r="E67" s="32">
        <f>SUM(E68:E69)</f>
        <v>822823.28</v>
      </c>
      <c r="F67" s="32">
        <f>SUM(F68:F69)</f>
        <v>1944197.2100000002</v>
      </c>
      <c r="G67" s="50">
        <f t="shared" si="2"/>
        <v>-1121373.9300000002</v>
      </c>
      <c r="H67" s="33">
        <f t="shared" si="3"/>
        <v>-57.677992964510018</v>
      </c>
      <c r="I67" s="11" t="s">
        <v>14</v>
      </c>
    </row>
    <row r="68" spans="1:10" x14ac:dyDescent="0.25">
      <c r="A68" s="39" t="s">
        <v>198</v>
      </c>
      <c r="B68" s="52" t="s">
        <v>199</v>
      </c>
      <c r="C68" s="54">
        <f t="shared" si="4"/>
        <v>732054.21</v>
      </c>
      <c r="D68" s="39"/>
      <c r="E68" s="54">
        <f>+'[1]MODELLO SP_ATT_2024'!AP164</f>
        <v>732054.21</v>
      </c>
      <c r="F68" s="54">
        <f>+'[1]MODELLO SP_ATT_2024'!AQ164</f>
        <v>1925519.8800000001</v>
      </c>
      <c r="G68" s="54">
        <f t="shared" si="2"/>
        <v>-1193465.6700000002</v>
      </c>
      <c r="H68" s="55">
        <f t="shared" si="3"/>
        <v>-61.981477438706065</v>
      </c>
      <c r="I68" s="11" t="s">
        <v>17</v>
      </c>
      <c r="J68" t="s">
        <v>200</v>
      </c>
    </row>
    <row r="69" spans="1:10" x14ac:dyDescent="0.25">
      <c r="A69" s="39" t="s">
        <v>201</v>
      </c>
      <c r="B69" s="52" t="s">
        <v>202</v>
      </c>
      <c r="C69" s="54">
        <f t="shared" si="4"/>
        <v>90769.07</v>
      </c>
      <c r="D69" s="39"/>
      <c r="E69" s="54">
        <f>+'[1]MODELLO SP_ATT_2024'!AP170</f>
        <v>90769.07</v>
      </c>
      <c r="F69" s="54">
        <f>+'[1]MODELLO SP_ATT_2024'!AQ170</f>
        <v>18677.330000000002</v>
      </c>
      <c r="G69" s="54">
        <f t="shared" si="2"/>
        <v>72091.740000000005</v>
      </c>
      <c r="H69" s="55">
        <f t="shared" si="3"/>
        <v>385.98525592255424</v>
      </c>
      <c r="I69" s="11" t="s">
        <v>17</v>
      </c>
      <c r="J69" t="s">
        <v>203</v>
      </c>
    </row>
    <row r="70" spans="1:10" x14ac:dyDescent="0.25">
      <c r="A70" s="77" t="s">
        <v>204</v>
      </c>
      <c r="B70" s="29" t="s">
        <v>205</v>
      </c>
      <c r="C70" s="32">
        <f t="shared" si="4"/>
        <v>3058269.74</v>
      </c>
      <c r="D70" s="39"/>
      <c r="E70" s="32">
        <f>+'[1]MODELLO SP_ATT_2024'!AP172</f>
        <v>3058269.74</v>
      </c>
      <c r="F70" s="32">
        <f>+'[1]MODELLO SP_ATT_2024'!AQ172</f>
        <v>2808412.62</v>
      </c>
      <c r="G70" s="50">
        <f t="shared" si="2"/>
        <v>249857.12000000011</v>
      </c>
      <c r="H70" s="33">
        <f t="shared" si="3"/>
        <v>8.8967382577849285</v>
      </c>
      <c r="I70" s="11" t="s">
        <v>17</v>
      </c>
      <c r="J70" t="s">
        <v>206</v>
      </c>
    </row>
    <row r="71" spans="1:10" x14ac:dyDescent="0.25">
      <c r="A71" s="77" t="s">
        <v>207</v>
      </c>
      <c r="B71" s="29" t="s">
        <v>208</v>
      </c>
      <c r="C71" s="32">
        <f t="shared" si="4"/>
        <v>4136212.56</v>
      </c>
      <c r="D71" s="39"/>
      <c r="E71" s="32">
        <f>+'[1]MODELLO SP_ATT_2024'!AP176</f>
        <v>4136212.56</v>
      </c>
      <c r="F71" s="32">
        <f>+'[1]MODELLO SP_ATT_2024'!AQ176</f>
        <v>4386196.42</v>
      </c>
      <c r="G71" s="50">
        <f t="shared" si="2"/>
        <v>-249983.85999999987</v>
      </c>
      <c r="H71" s="33">
        <f t="shared" si="3"/>
        <v>-5.6993311758710492</v>
      </c>
      <c r="I71" s="11" t="s">
        <v>17</v>
      </c>
      <c r="J71" t="s">
        <v>209</v>
      </c>
    </row>
    <row r="72" spans="1:10" x14ac:dyDescent="0.25">
      <c r="A72" s="77" t="s">
        <v>210</v>
      </c>
      <c r="B72" s="29" t="s">
        <v>211</v>
      </c>
      <c r="C72" s="32">
        <f t="shared" si="4"/>
        <v>5584586.7000000002</v>
      </c>
      <c r="D72" s="39"/>
      <c r="E72" s="32">
        <f>+'[1]MODELLO SP_ATT_2024'!AP177</f>
        <v>5584586.7000000002</v>
      </c>
      <c r="F72" s="32">
        <f>+'[1]MODELLO SP_ATT_2024'!AQ177</f>
        <v>6804422.25</v>
      </c>
      <c r="G72" s="50">
        <f t="shared" si="2"/>
        <v>-1219835.5499999998</v>
      </c>
      <c r="H72" s="33">
        <f t="shared" si="3"/>
        <v>-17.927099541772261</v>
      </c>
      <c r="I72" s="11" t="s">
        <v>17</v>
      </c>
      <c r="J72" t="s">
        <v>212</v>
      </c>
    </row>
    <row r="73" spans="1:10" ht="30" x14ac:dyDescent="0.25">
      <c r="A73" s="22" t="s">
        <v>213</v>
      </c>
      <c r="B73" s="23" t="s">
        <v>214</v>
      </c>
      <c r="C73" s="24"/>
      <c r="D73" s="25"/>
      <c r="E73" s="26">
        <f>SUM(E74:E75)</f>
        <v>0</v>
      </c>
      <c r="F73" s="26">
        <f>SUM(F74:F75)</f>
        <v>0</v>
      </c>
      <c r="G73" s="76">
        <f t="shared" si="2"/>
        <v>0</v>
      </c>
      <c r="H73" s="27" t="str">
        <f t="shared" si="3"/>
        <v>-</v>
      </c>
      <c r="I73" s="11" t="s">
        <v>14</v>
      </c>
    </row>
    <row r="74" spans="1:10" x14ac:dyDescent="0.25">
      <c r="A74" s="28" t="s">
        <v>215</v>
      </c>
      <c r="B74" s="29" t="s">
        <v>216</v>
      </c>
      <c r="C74" s="30"/>
      <c r="D74" s="31"/>
      <c r="E74" s="32">
        <f>+'[1]MODELLO SP_ATT_2024'!AP189</f>
        <v>0</v>
      </c>
      <c r="F74" s="32">
        <f>+'[1]MODELLO SP_ATT_2024'!AQ189</f>
        <v>0</v>
      </c>
      <c r="G74" s="50">
        <f t="shared" si="2"/>
        <v>0</v>
      </c>
      <c r="H74" s="33" t="str">
        <f t="shared" si="3"/>
        <v>-</v>
      </c>
      <c r="I74" s="11" t="s">
        <v>17</v>
      </c>
      <c r="J74" t="s">
        <v>217</v>
      </c>
    </row>
    <row r="75" spans="1:10" x14ac:dyDescent="0.25">
      <c r="A75" s="28" t="s">
        <v>218</v>
      </c>
      <c r="B75" s="29" t="s">
        <v>219</v>
      </c>
      <c r="C75" s="30"/>
      <c r="D75" s="31"/>
      <c r="E75" s="32">
        <f>+'[1]MODELLO SP_ATT_2024'!AP190</f>
        <v>0</v>
      </c>
      <c r="F75" s="32">
        <f>+'[1]MODELLO SP_ATT_2024'!AQ190</f>
        <v>0</v>
      </c>
      <c r="G75" s="50">
        <f t="shared" si="2"/>
        <v>0</v>
      </c>
      <c r="H75" s="33" t="str">
        <f t="shared" si="3"/>
        <v>-</v>
      </c>
      <c r="I75" s="11" t="s">
        <v>17</v>
      </c>
      <c r="J75" t="s">
        <v>220</v>
      </c>
    </row>
    <row r="76" spans="1:10" x14ac:dyDescent="0.25">
      <c r="A76" s="22" t="s">
        <v>221</v>
      </c>
      <c r="B76" s="23" t="s">
        <v>222</v>
      </c>
      <c r="C76" s="24"/>
      <c r="D76" s="25"/>
      <c r="E76" s="26">
        <f>SUM(E77:E80)</f>
        <v>14041736.76</v>
      </c>
      <c r="F76" s="26">
        <f>SUM(F77:F80)</f>
        <v>43526970.560000002</v>
      </c>
      <c r="G76" s="76">
        <f t="shared" si="2"/>
        <v>-29485233.800000004</v>
      </c>
      <c r="H76" s="27">
        <f t="shared" si="3"/>
        <v>-67.740146903529421</v>
      </c>
      <c r="I76" s="11" t="s">
        <v>14</v>
      </c>
    </row>
    <row r="77" spans="1:10" x14ac:dyDescent="0.25">
      <c r="A77" s="28" t="s">
        <v>223</v>
      </c>
      <c r="B77" s="29" t="s">
        <v>224</v>
      </c>
      <c r="C77" s="30"/>
      <c r="D77" s="31"/>
      <c r="E77" s="32">
        <f>+'[1]MODELLO SP_ATT_2024'!AP192</f>
        <v>576642.57000000007</v>
      </c>
      <c r="F77" s="32">
        <f>+'[1]MODELLO SP_ATT_2024'!AQ192</f>
        <v>614191.58000000007</v>
      </c>
      <c r="G77" s="50">
        <f t="shared" si="2"/>
        <v>-37549.010000000009</v>
      </c>
      <c r="H77" s="33">
        <f t="shared" si="3"/>
        <v>-6.1135663891712753</v>
      </c>
      <c r="I77" s="11" t="s">
        <v>17</v>
      </c>
      <c r="J77" t="s">
        <v>225</v>
      </c>
    </row>
    <row r="78" spans="1:10" x14ac:dyDescent="0.25">
      <c r="A78" s="28" t="s">
        <v>226</v>
      </c>
      <c r="B78" s="29" t="s">
        <v>227</v>
      </c>
      <c r="C78" s="30"/>
      <c r="D78" s="31"/>
      <c r="E78" s="32">
        <f>+'[1]MODELLO SP_ATT_2024'!AP193</f>
        <v>13401687.27</v>
      </c>
      <c r="F78" s="32">
        <f>+'[1]MODELLO SP_ATT_2024'!AQ193</f>
        <v>42853369.060000002</v>
      </c>
      <c r="G78" s="50">
        <f t="shared" si="2"/>
        <v>-29451681.790000003</v>
      </c>
      <c r="H78" s="33">
        <f t="shared" si="3"/>
        <v>-68.726642586173369</v>
      </c>
      <c r="I78" s="11" t="s">
        <v>17</v>
      </c>
      <c r="J78" t="s">
        <v>228</v>
      </c>
    </row>
    <row r="79" spans="1:10" x14ac:dyDescent="0.25">
      <c r="A79" s="49" t="s">
        <v>229</v>
      </c>
      <c r="B79" s="29" t="s">
        <v>230</v>
      </c>
      <c r="C79" s="30"/>
      <c r="D79" s="31"/>
      <c r="E79" s="84">
        <f>+'[1]MODELLO SP_ATT_2024'!AP194</f>
        <v>0</v>
      </c>
      <c r="F79" s="84">
        <f>+'[1]MODELLO SP_ATT_2024'!AQ194</f>
        <v>0</v>
      </c>
      <c r="G79" s="50">
        <f t="shared" si="2"/>
        <v>0</v>
      </c>
      <c r="H79" s="33" t="str">
        <f t="shared" si="3"/>
        <v>-</v>
      </c>
      <c r="I79" s="11" t="s">
        <v>17</v>
      </c>
      <c r="J79" t="s">
        <v>231</v>
      </c>
    </row>
    <row r="80" spans="1:10" ht="15.75" thickBot="1" x14ac:dyDescent="0.3">
      <c r="A80" s="49" t="s">
        <v>232</v>
      </c>
      <c r="B80" s="85" t="s">
        <v>233</v>
      </c>
      <c r="C80" s="86"/>
      <c r="D80" s="87"/>
      <c r="E80" s="84">
        <f>+'[1]MODELLO SP_ATT_2024'!AP195</f>
        <v>63406.92</v>
      </c>
      <c r="F80" s="84">
        <f>+'[1]MODELLO SP_ATT_2024'!AQ195</f>
        <v>59409.919999999998</v>
      </c>
      <c r="G80" s="88">
        <f t="shared" si="2"/>
        <v>3997</v>
      </c>
      <c r="H80" s="89">
        <f t="shared" si="3"/>
        <v>6.7278326582496657</v>
      </c>
      <c r="I80" s="11" t="s">
        <v>17</v>
      </c>
      <c r="J80" t="s">
        <v>234</v>
      </c>
    </row>
    <row r="81" spans="1:13" ht="21.75" customHeight="1" thickTop="1" x14ac:dyDescent="0.25">
      <c r="A81" s="90" t="s">
        <v>235</v>
      </c>
      <c r="B81" s="91"/>
      <c r="C81" s="92"/>
      <c r="D81" s="72"/>
      <c r="E81" s="93">
        <f>E36+E41+E73+E76</f>
        <v>272149483.94000006</v>
      </c>
      <c r="F81" s="93">
        <f>F36+F41+F73+F76</f>
        <v>300757939.31</v>
      </c>
      <c r="G81" s="93">
        <f t="shared" si="2"/>
        <v>-28608455.369999945</v>
      </c>
      <c r="H81" s="94">
        <f t="shared" si="3"/>
        <v>-9.5121197583789723</v>
      </c>
      <c r="I81" s="11" t="s">
        <v>14</v>
      </c>
      <c r="L81" s="95"/>
      <c r="M81" s="96"/>
    </row>
    <row r="82" spans="1:13" x14ac:dyDescent="0.25">
      <c r="A82" s="22" t="s">
        <v>236</v>
      </c>
      <c r="B82" s="23" t="s">
        <v>237</v>
      </c>
      <c r="C82" s="19"/>
      <c r="D82" s="20"/>
      <c r="E82" s="26"/>
      <c r="F82" s="26"/>
      <c r="G82" s="26"/>
      <c r="H82" s="75"/>
      <c r="I82" s="11" t="s">
        <v>7</v>
      </c>
      <c r="M82" s="95"/>
    </row>
    <row r="83" spans="1:13" x14ac:dyDescent="0.25">
      <c r="A83" s="34" t="s">
        <v>238</v>
      </c>
      <c r="B83" s="23" t="s">
        <v>239</v>
      </c>
      <c r="C83" s="24"/>
      <c r="D83" s="25"/>
      <c r="E83" s="26">
        <f>+'[1]MODELLO SP_ATT_2024'!AP197</f>
        <v>0</v>
      </c>
      <c r="F83" s="26">
        <f>+'[1]MODELLO SP_ATT_2024'!AQ197</f>
        <v>0</v>
      </c>
      <c r="G83" s="26">
        <f t="shared" ref="G83:G86" si="5">E83-F83</f>
        <v>0</v>
      </c>
      <c r="H83" s="27" t="str">
        <f t="shared" ref="H83:H86" si="6">+IFERROR(G83/F83*100,"-")</f>
        <v>-</v>
      </c>
      <c r="I83" s="11" t="s">
        <v>17</v>
      </c>
      <c r="J83" t="s">
        <v>240</v>
      </c>
    </row>
    <row r="84" spans="1:13" ht="15.75" thickBot="1" x14ac:dyDescent="0.3">
      <c r="A84" s="97" t="s">
        <v>241</v>
      </c>
      <c r="B84" s="98" t="s">
        <v>242</v>
      </c>
      <c r="C84" s="99"/>
      <c r="D84" s="100"/>
      <c r="E84" s="101">
        <f>+'[1]MODELLO SP_ATT_2024'!AP200</f>
        <v>661409.54</v>
      </c>
      <c r="F84" s="101">
        <f>+'[1]MODELLO SP_ATT_2024'!AQ200</f>
        <v>308561.99</v>
      </c>
      <c r="G84" s="102">
        <f t="shared" si="5"/>
        <v>352847.55000000005</v>
      </c>
      <c r="H84" s="103">
        <f t="shared" si="6"/>
        <v>114.35224085766367</v>
      </c>
      <c r="I84" s="11" t="s">
        <v>17</v>
      </c>
      <c r="J84" t="s">
        <v>243</v>
      </c>
    </row>
    <row r="85" spans="1:13" ht="21.75" customHeight="1" thickTop="1" thickBot="1" x14ac:dyDescent="0.3">
      <c r="A85" s="104" t="s">
        <v>244</v>
      </c>
      <c r="B85" s="105"/>
      <c r="C85" s="106"/>
      <c r="D85" s="107"/>
      <c r="E85" s="108">
        <f>SUM(E83:E84)</f>
        <v>661409.54</v>
      </c>
      <c r="F85" s="108">
        <f>SUM(F83:F84)</f>
        <v>308561.99</v>
      </c>
      <c r="G85" s="108">
        <f t="shared" si="5"/>
        <v>352847.55000000005</v>
      </c>
      <c r="H85" s="109">
        <f t="shared" si="6"/>
        <v>114.35224085766367</v>
      </c>
      <c r="I85" s="11" t="s">
        <v>14</v>
      </c>
    </row>
    <row r="86" spans="1:13" ht="21.75" customHeight="1" thickTop="1" x14ac:dyDescent="0.25">
      <c r="A86" s="110" t="s">
        <v>245</v>
      </c>
      <c r="B86" s="111"/>
      <c r="C86" s="112"/>
      <c r="D86" s="113"/>
      <c r="E86" s="114">
        <f>E34+E81+E85</f>
        <v>396490978.0800001</v>
      </c>
      <c r="F86" s="114">
        <f>F34+F81+F85</f>
        <v>414611363.5</v>
      </c>
      <c r="G86" s="114">
        <f t="shared" si="5"/>
        <v>-18120385.419999897</v>
      </c>
      <c r="H86" s="115">
        <f t="shared" si="6"/>
        <v>-4.3704507438083997</v>
      </c>
      <c r="I86" s="11" t="s">
        <v>14</v>
      </c>
      <c r="L86" s="95"/>
    </row>
    <row r="87" spans="1:13" x14ac:dyDescent="0.25">
      <c r="A87" s="22" t="s">
        <v>246</v>
      </c>
      <c r="B87" s="23" t="s">
        <v>247</v>
      </c>
      <c r="C87" s="19"/>
      <c r="D87" s="20"/>
      <c r="E87" s="26"/>
      <c r="F87" s="26"/>
      <c r="G87" s="26"/>
      <c r="H87" s="75"/>
      <c r="I87" s="11" t="s">
        <v>7</v>
      </c>
    </row>
    <row r="88" spans="1:13" x14ac:dyDescent="0.25">
      <c r="A88" s="34" t="s">
        <v>248</v>
      </c>
      <c r="B88" s="23" t="s">
        <v>249</v>
      </c>
      <c r="C88" s="24"/>
      <c r="D88" s="25"/>
      <c r="E88" s="26">
        <f>+'[1]MODELLO SP_ATT_2024'!AP205</f>
        <v>0</v>
      </c>
      <c r="F88" s="26">
        <f>+'[1]MODELLO SP_ATT_2024'!AQ205</f>
        <v>0</v>
      </c>
      <c r="G88" s="26">
        <f t="shared" ref="G88:G92" si="7">E88-F88</f>
        <v>0</v>
      </c>
      <c r="H88" s="27" t="str">
        <f t="shared" ref="H88:H92" si="8">+IFERROR(G88/F88*100,"-")</f>
        <v>-</v>
      </c>
      <c r="I88" s="11" t="s">
        <v>17</v>
      </c>
      <c r="J88" t="s">
        <v>250</v>
      </c>
    </row>
    <row r="89" spans="1:13" x14ac:dyDescent="0.25">
      <c r="A89" s="34" t="s">
        <v>251</v>
      </c>
      <c r="B89" s="23" t="s">
        <v>252</v>
      </c>
      <c r="C89" s="24"/>
      <c r="D89" s="25"/>
      <c r="E89" s="26">
        <f>+'[1]MODELLO SP_ATT_2024'!AP206</f>
        <v>4516228.87</v>
      </c>
      <c r="F89" s="26">
        <f>+'[1]MODELLO SP_ATT_2024'!AQ206</f>
        <v>3050098.31</v>
      </c>
      <c r="G89" s="26">
        <f t="shared" si="7"/>
        <v>1466130.56</v>
      </c>
      <c r="H89" s="27">
        <f t="shared" si="8"/>
        <v>48.068305050796873</v>
      </c>
      <c r="I89" s="11" t="s">
        <v>17</v>
      </c>
      <c r="J89" t="s">
        <v>253</v>
      </c>
    </row>
    <row r="90" spans="1:13" x14ac:dyDescent="0.25">
      <c r="A90" s="34" t="s">
        <v>254</v>
      </c>
      <c r="B90" s="23" t="s">
        <v>255</v>
      </c>
      <c r="C90" s="24"/>
      <c r="D90" s="25"/>
      <c r="E90" s="26">
        <f>+'[1]MODELLO SP_ATT_2024'!AP207</f>
        <v>0</v>
      </c>
      <c r="F90" s="26">
        <f>+'[1]MODELLO SP_ATT_2024'!AQ207</f>
        <v>0</v>
      </c>
      <c r="G90" s="26">
        <f t="shared" si="7"/>
        <v>0</v>
      </c>
      <c r="H90" s="27" t="str">
        <f t="shared" si="8"/>
        <v>-</v>
      </c>
      <c r="I90" s="11" t="s">
        <v>17</v>
      </c>
      <c r="J90" t="s">
        <v>256</v>
      </c>
    </row>
    <row r="91" spans="1:13" ht="17.25" customHeight="1" thickBot="1" x14ac:dyDescent="0.3">
      <c r="A91" s="97" t="s">
        <v>257</v>
      </c>
      <c r="B91" s="98" t="s">
        <v>258</v>
      </c>
      <c r="C91" s="99"/>
      <c r="D91" s="100"/>
      <c r="E91" s="101">
        <f>+'[1]MODELLO SP_ATT_2024'!AP209</f>
        <v>0</v>
      </c>
      <c r="F91" s="101">
        <f>+'[1]MODELLO SP_ATT_2024'!AQ209</f>
        <v>0</v>
      </c>
      <c r="G91" s="101">
        <f t="shared" si="7"/>
        <v>0</v>
      </c>
      <c r="H91" s="103" t="str">
        <f t="shared" si="8"/>
        <v>-</v>
      </c>
      <c r="I91" s="11" t="s">
        <v>17</v>
      </c>
      <c r="J91" t="s">
        <v>259</v>
      </c>
    </row>
    <row r="92" spans="1:13" ht="21.75" customHeight="1" thickTop="1" x14ac:dyDescent="0.25">
      <c r="A92" s="90" t="s">
        <v>260</v>
      </c>
      <c r="B92" s="91"/>
      <c r="C92" s="92"/>
      <c r="D92" s="72"/>
      <c r="E92" s="93">
        <f>SUM(E88:E91)</f>
        <v>4516228.87</v>
      </c>
      <c r="F92" s="93">
        <f>SUM(F88:F91)</f>
        <v>3050098.31</v>
      </c>
      <c r="G92" s="93">
        <f t="shared" si="7"/>
        <v>1466130.56</v>
      </c>
      <c r="H92" s="94">
        <f t="shared" si="8"/>
        <v>48.068305050796873</v>
      </c>
      <c r="I92" s="11" t="s">
        <v>14</v>
      </c>
    </row>
    <row r="93" spans="1:13" x14ac:dyDescent="0.25">
      <c r="A93" s="5" t="s">
        <v>261</v>
      </c>
      <c r="B93" s="116"/>
      <c r="C93" s="7"/>
      <c r="D93" s="6"/>
      <c r="E93" s="8" t="str">
        <f>E2</f>
        <v>ANNO 2024</v>
      </c>
      <c r="F93" s="8" t="str">
        <f>F2</f>
        <v>ANNO 2023</v>
      </c>
      <c r="G93" s="9" t="str">
        <f>G2</f>
        <v>VARIAZIONE 2024/2023</v>
      </c>
      <c r="H93" s="10"/>
      <c r="I93" s="11" t="s">
        <v>7</v>
      </c>
    </row>
    <row r="94" spans="1:13" x14ac:dyDescent="0.25">
      <c r="A94" s="12"/>
      <c r="B94" s="117"/>
      <c r="C94" s="14"/>
      <c r="D94" s="13"/>
      <c r="E94" s="15"/>
      <c r="F94" s="15"/>
      <c r="G94" s="16" t="s">
        <v>8</v>
      </c>
      <c r="H94" s="16" t="s">
        <v>9</v>
      </c>
      <c r="I94" s="11" t="s">
        <v>7</v>
      </c>
    </row>
    <row r="95" spans="1:13" x14ac:dyDescent="0.25">
      <c r="A95" s="17" t="s">
        <v>10</v>
      </c>
      <c r="B95" s="18" t="s">
        <v>262</v>
      </c>
      <c r="C95" s="19"/>
      <c r="D95" s="20"/>
      <c r="E95" s="21"/>
      <c r="F95" s="21"/>
      <c r="G95" s="21"/>
      <c r="H95" s="118"/>
      <c r="I95" s="11" t="s">
        <v>7</v>
      </c>
    </row>
    <row r="96" spans="1:13" x14ac:dyDescent="0.25">
      <c r="A96" s="34" t="s">
        <v>12</v>
      </c>
      <c r="B96" s="23" t="s">
        <v>263</v>
      </c>
      <c r="C96" s="24"/>
      <c r="D96" s="25"/>
      <c r="E96" s="26">
        <f>+'[1]Modello SP_PASS_2024'!AP27</f>
        <v>4508201.1399999997</v>
      </c>
      <c r="F96" s="26">
        <f>+'[1]Modello SP_PASS_2024'!AQ27</f>
        <v>4508201.1399999997</v>
      </c>
      <c r="G96" s="76">
        <f t="shared" ref="G96:G111" si="9">E96-F96</f>
        <v>0</v>
      </c>
      <c r="H96" s="27">
        <f t="shared" ref="H96:H111" si="10">+IFERROR(G96/F96*100,"-")</f>
        <v>0</v>
      </c>
      <c r="I96" s="11" t="s">
        <v>17</v>
      </c>
      <c r="J96" t="s">
        <v>264</v>
      </c>
    </row>
    <row r="97" spans="1:10" x14ac:dyDescent="0.25">
      <c r="A97" s="22" t="s">
        <v>35</v>
      </c>
      <c r="B97" s="23" t="s">
        <v>265</v>
      </c>
      <c r="C97" s="24"/>
      <c r="D97" s="25"/>
      <c r="E97" s="26">
        <f>E98+E99+SUM(E103:E105)</f>
        <v>184143495.51999998</v>
      </c>
      <c r="F97" s="26">
        <f>F98+F99+SUM(F103:F105)</f>
        <v>188131438.49000001</v>
      </c>
      <c r="G97" s="76">
        <f t="shared" si="9"/>
        <v>-3987942.9700000286</v>
      </c>
      <c r="H97" s="27">
        <f t="shared" si="10"/>
        <v>-2.1197642467460347</v>
      </c>
      <c r="I97" s="11" t="s">
        <v>14</v>
      </c>
    </row>
    <row r="98" spans="1:10" x14ac:dyDescent="0.25">
      <c r="A98" s="28" t="s">
        <v>37</v>
      </c>
      <c r="B98" s="29" t="s">
        <v>266</v>
      </c>
      <c r="C98" s="30"/>
      <c r="D98" s="31"/>
      <c r="E98" s="32">
        <f>+'[1]Modello SP_PASS_2024'!AP29</f>
        <v>0</v>
      </c>
      <c r="F98" s="32">
        <f>+'[1]Modello SP_PASS_2024'!AQ29</f>
        <v>0</v>
      </c>
      <c r="G98" s="50">
        <f t="shared" si="9"/>
        <v>0</v>
      </c>
      <c r="H98" s="33" t="str">
        <f t="shared" si="10"/>
        <v>-</v>
      </c>
      <c r="I98" s="11" t="s">
        <v>17</v>
      </c>
      <c r="J98" t="s">
        <v>267</v>
      </c>
    </row>
    <row r="99" spans="1:10" x14ac:dyDescent="0.25">
      <c r="A99" s="119" t="s">
        <v>46</v>
      </c>
      <c r="B99" s="29" t="s">
        <v>268</v>
      </c>
      <c r="C99" s="120"/>
      <c r="D99" s="121"/>
      <c r="E99" s="32">
        <f>SUM(E100:E102)</f>
        <v>124864384.56999999</v>
      </c>
      <c r="F99" s="32">
        <f>SUM(F100:F102)</f>
        <v>124275293.41</v>
      </c>
      <c r="G99" s="50">
        <f t="shared" si="9"/>
        <v>589091.15999999642</v>
      </c>
      <c r="H99" s="33">
        <f t="shared" si="10"/>
        <v>0.47402113793971079</v>
      </c>
      <c r="I99" s="11" t="s">
        <v>14</v>
      </c>
    </row>
    <row r="100" spans="1:10" x14ac:dyDescent="0.25">
      <c r="A100" s="39" t="s">
        <v>48</v>
      </c>
      <c r="B100" s="52" t="s">
        <v>269</v>
      </c>
      <c r="C100" s="59"/>
      <c r="D100" s="60"/>
      <c r="E100" s="54">
        <f>+'[1]Modello SP_PASS_2024'!AP31</f>
        <v>99449385.129999995</v>
      </c>
      <c r="F100" s="54">
        <f>+'[1]Modello SP_PASS_2024'!AQ31</f>
        <v>98972149.459999993</v>
      </c>
      <c r="G100" s="54">
        <f t="shared" si="9"/>
        <v>477235.67000000179</v>
      </c>
      <c r="H100" s="55">
        <f t="shared" si="10"/>
        <v>0.48219188186155199</v>
      </c>
      <c r="I100" s="11" t="s">
        <v>17</v>
      </c>
      <c r="J100" t="s">
        <v>270</v>
      </c>
    </row>
    <row r="101" spans="1:10" x14ac:dyDescent="0.25">
      <c r="A101" s="39" t="s">
        <v>52</v>
      </c>
      <c r="B101" s="52" t="s">
        <v>271</v>
      </c>
      <c r="C101" s="59"/>
      <c r="D101" s="60"/>
      <c r="E101" s="54">
        <f>+'[1]Modello SP_PASS_2024'!AP32</f>
        <v>0</v>
      </c>
      <c r="F101" s="54">
        <f>+'[1]Modello SP_PASS_2024'!AQ32</f>
        <v>0</v>
      </c>
      <c r="G101" s="54">
        <f t="shared" si="9"/>
        <v>0</v>
      </c>
      <c r="H101" s="55" t="str">
        <f t="shared" si="10"/>
        <v>-</v>
      </c>
      <c r="I101" s="11" t="s">
        <v>17</v>
      </c>
      <c r="J101" t="s">
        <v>272</v>
      </c>
    </row>
    <row r="102" spans="1:10" x14ac:dyDescent="0.25">
      <c r="A102" s="39" t="s">
        <v>273</v>
      </c>
      <c r="B102" s="52" t="s">
        <v>274</v>
      </c>
      <c r="C102" s="59"/>
      <c r="D102" s="60"/>
      <c r="E102" s="54">
        <f>+'[1]Modello SP_PASS_2024'!AP33</f>
        <v>25414999.440000001</v>
      </c>
      <c r="F102" s="54">
        <f>+'[1]Modello SP_PASS_2024'!AQ33</f>
        <v>25303143.949999999</v>
      </c>
      <c r="G102" s="54">
        <f t="shared" si="9"/>
        <v>111855.49000000209</v>
      </c>
      <c r="H102" s="55">
        <f t="shared" si="10"/>
        <v>0.44206162768165452</v>
      </c>
      <c r="I102" s="11" t="s">
        <v>17</v>
      </c>
      <c r="J102" t="s">
        <v>275</v>
      </c>
    </row>
    <row r="103" spans="1:10" x14ac:dyDescent="0.25">
      <c r="A103" s="119" t="s">
        <v>56</v>
      </c>
      <c r="B103" s="29" t="s">
        <v>276</v>
      </c>
      <c r="C103" s="120"/>
      <c r="D103" s="121"/>
      <c r="E103" s="32">
        <f>+'[1]Modello SP_PASS_2024'!AP34</f>
        <v>9969895.0600000005</v>
      </c>
      <c r="F103" s="32">
        <f>+'[1]Modello SP_PASS_2024'!AQ34</f>
        <v>8744940.1099999994</v>
      </c>
      <c r="G103" s="50">
        <f t="shared" si="9"/>
        <v>1224954.9500000011</v>
      </c>
      <c r="H103" s="33">
        <f t="shared" si="10"/>
        <v>14.007585353263227</v>
      </c>
      <c r="I103" s="11" t="s">
        <v>17</v>
      </c>
      <c r="J103" t="s">
        <v>277</v>
      </c>
    </row>
    <row r="104" spans="1:10" x14ac:dyDescent="0.25">
      <c r="A104" s="119" t="s">
        <v>60</v>
      </c>
      <c r="B104" s="29" t="s">
        <v>278</v>
      </c>
      <c r="C104" s="120"/>
      <c r="D104" s="121"/>
      <c r="E104" s="32">
        <f>+'[1]Modello SP_PASS_2024'!AP35</f>
        <v>23098496.239999998</v>
      </c>
      <c r="F104" s="32">
        <f>+'[1]Modello SP_PASS_2024'!AQ35</f>
        <v>23976418.120000001</v>
      </c>
      <c r="G104" s="50">
        <f t="shared" si="9"/>
        <v>-877921.88000000268</v>
      </c>
      <c r="H104" s="33">
        <f t="shared" si="10"/>
        <v>-3.6616056477079932</v>
      </c>
      <c r="I104" s="11" t="s">
        <v>17</v>
      </c>
      <c r="J104" t="s">
        <v>279</v>
      </c>
    </row>
    <row r="105" spans="1:10" ht="30" x14ac:dyDescent="0.25">
      <c r="A105" s="119" t="s">
        <v>64</v>
      </c>
      <c r="B105" s="29" t="s">
        <v>280</v>
      </c>
      <c r="C105" s="120"/>
      <c r="D105" s="121"/>
      <c r="E105" s="32">
        <f>+'[1]Modello SP_PASS_2024'!AP36</f>
        <v>26210719.649999999</v>
      </c>
      <c r="F105" s="32">
        <f>+'[1]Modello SP_PASS_2024'!AQ36</f>
        <v>31134786.850000001</v>
      </c>
      <c r="G105" s="50">
        <f t="shared" si="9"/>
        <v>-4924067.200000003</v>
      </c>
      <c r="H105" s="33">
        <f t="shared" si="10"/>
        <v>-15.81532330291191</v>
      </c>
      <c r="I105" s="11" t="s">
        <v>17</v>
      </c>
      <c r="J105" t="s">
        <v>281</v>
      </c>
    </row>
    <row r="106" spans="1:10" x14ac:dyDescent="0.25">
      <c r="A106" s="122" t="s">
        <v>83</v>
      </c>
      <c r="B106" s="23" t="s">
        <v>282</v>
      </c>
      <c r="C106" s="123"/>
      <c r="D106" s="124"/>
      <c r="E106" s="26">
        <f>+'[1]Modello SP_PASS_2024'!AP37</f>
        <v>654225.98</v>
      </c>
      <c r="F106" s="26">
        <f>+'[1]Modello SP_PASS_2024'!AQ37</f>
        <v>788619.29</v>
      </c>
      <c r="G106" s="76">
        <f t="shared" si="9"/>
        <v>-134393.31000000006</v>
      </c>
      <c r="H106" s="27">
        <f t="shared" si="10"/>
        <v>-17.041595571419517</v>
      </c>
      <c r="I106" s="11" t="s">
        <v>17</v>
      </c>
      <c r="J106" t="s">
        <v>283</v>
      </c>
    </row>
    <row r="107" spans="1:10" x14ac:dyDescent="0.25">
      <c r="A107" s="122" t="s">
        <v>284</v>
      </c>
      <c r="B107" s="23" t="s">
        <v>285</v>
      </c>
      <c r="C107" s="123"/>
      <c r="D107" s="124"/>
      <c r="E107" s="26">
        <f>+'[1]Modello SP_PASS_2024'!AP38</f>
        <v>0</v>
      </c>
      <c r="F107" s="26">
        <f>+'[1]Modello SP_PASS_2024'!AQ38</f>
        <v>0</v>
      </c>
      <c r="G107" s="26">
        <f t="shared" si="9"/>
        <v>0</v>
      </c>
      <c r="H107" s="27" t="str">
        <f t="shared" si="10"/>
        <v>-</v>
      </c>
      <c r="I107" s="11" t="s">
        <v>17</v>
      </c>
      <c r="J107" t="s">
        <v>286</v>
      </c>
    </row>
    <row r="108" spans="1:10" x14ac:dyDescent="0.25">
      <c r="A108" s="122" t="s">
        <v>287</v>
      </c>
      <c r="B108" s="23" t="s">
        <v>288</v>
      </c>
      <c r="C108" s="123"/>
      <c r="D108" s="124"/>
      <c r="E108" s="26">
        <f>+'[1]Modello SP_PASS_2024'!AP44</f>
        <v>0</v>
      </c>
      <c r="F108" s="26">
        <f>+'[1]Modello SP_PASS_2024'!AQ44</f>
        <v>0</v>
      </c>
      <c r="G108" s="26">
        <f t="shared" si="9"/>
        <v>0</v>
      </c>
      <c r="H108" s="27" t="str">
        <f t="shared" si="10"/>
        <v>-</v>
      </c>
      <c r="I108" s="11" t="s">
        <v>17</v>
      </c>
      <c r="J108" t="s">
        <v>289</v>
      </c>
    </row>
    <row r="109" spans="1:10" x14ac:dyDescent="0.25">
      <c r="A109" s="122" t="s">
        <v>290</v>
      </c>
      <c r="B109" s="23" t="s">
        <v>291</v>
      </c>
      <c r="C109" s="123"/>
      <c r="D109" s="124"/>
      <c r="E109" s="26">
        <f>+'[1]Modello SP_PASS_2024'!AP48</f>
        <v>345778.65</v>
      </c>
      <c r="F109" s="26">
        <f>+'[1]Modello SP_PASS_2024'!AQ48</f>
        <v>302153.12</v>
      </c>
      <c r="G109" s="26">
        <f t="shared" si="9"/>
        <v>43625.530000000028</v>
      </c>
      <c r="H109" s="27">
        <f t="shared" si="10"/>
        <v>14.438219271076871</v>
      </c>
      <c r="I109" s="11" t="s">
        <v>17</v>
      </c>
      <c r="J109" t="s">
        <v>292</v>
      </c>
    </row>
    <row r="110" spans="1:10" ht="15.75" thickBot="1" x14ac:dyDescent="0.3">
      <c r="A110" s="125" t="s">
        <v>293</v>
      </c>
      <c r="B110" s="126" t="s">
        <v>294</v>
      </c>
      <c r="C110" s="127"/>
      <c r="D110" s="128"/>
      <c r="E110" s="129">
        <f>+'[1]Modello SP_PASS_2024'!AP49</f>
        <v>0</v>
      </c>
      <c r="F110" s="129">
        <f>+'[1]Modello SP_PASS_2024'!AQ49</f>
        <v>43625.53</v>
      </c>
      <c r="G110" s="129">
        <f t="shared" si="9"/>
        <v>-43625.53</v>
      </c>
      <c r="H110" s="130">
        <f t="shared" si="10"/>
        <v>-100</v>
      </c>
      <c r="I110" s="11" t="s">
        <v>17</v>
      </c>
      <c r="J110" t="s">
        <v>295</v>
      </c>
    </row>
    <row r="111" spans="1:10" ht="21.75" customHeight="1" thickTop="1" x14ac:dyDescent="0.25">
      <c r="A111" s="131" t="s">
        <v>109</v>
      </c>
      <c r="B111" s="132"/>
      <c r="C111" s="133"/>
      <c r="D111" s="134"/>
      <c r="E111" s="135">
        <f>E96+E97+SUM(E106:E110)</f>
        <v>189651701.28999996</v>
      </c>
      <c r="F111" s="135">
        <f>F96+F97+SUM(F106:F110)</f>
        <v>193774037.56999999</v>
      </c>
      <c r="G111" s="135">
        <f t="shared" si="9"/>
        <v>-4122336.280000031</v>
      </c>
      <c r="H111" s="136">
        <f t="shared" si="10"/>
        <v>-2.1273935000249224</v>
      </c>
      <c r="I111" s="11" t="s">
        <v>14</v>
      </c>
    </row>
    <row r="112" spans="1:10" x14ac:dyDescent="0.25">
      <c r="A112" s="137" t="s">
        <v>110</v>
      </c>
      <c r="B112" s="23" t="s">
        <v>296</v>
      </c>
      <c r="C112" s="138"/>
      <c r="D112" s="139"/>
      <c r="E112" s="26"/>
      <c r="F112" s="26"/>
      <c r="G112" s="26"/>
      <c r="H112" s="75"/>
      <c r="I112" s="11" t="s">
        <v>7</v>
      </c>
    </row>
    <row r="113" spans="1:10" x14ac:dyDescent="0.25">
      <c r="A113" s="122" t="s">
        <v>297</v>
      </c>
      <c r="B113" s="23" t="s">
        <v>298</v>
      </c>
      <c r="C113" s="123"/>
      <c r="D113" s="124"/>
      <c r="E113" s="26">
        <f>+'[1]Modello SP_PASS_2024'!AP51</f>
        <v>0</v>
      </c>
      <c r="F113" s="26">
        <f>+'[1]Modello SP_PASS_2024'!AQ51</f>
        <v>0</v>
      </c>
      <c r="G113" s="26">
        <f t="shared" ref="G113:G118" si="11">E113-F113</f>
        <v>0</v>
      </c>
      <c r="H113" s="27" t="str">
        <f t="shared" ref="H113:H118" si="12">+IFERROR(G113/F113*100,"-")</f>
        <v>-</v>
      </c>
      <c r="I113" s="11" t="s">
        <v>17</v>
      </c>
      <c r="J113" t="s">
        <v>299</v>
      </c>
    </row>
    <row r="114" spans="1:10" x14ac:dyDescent="0.25">
      <c r="A114" s="122" t="s">
        <v>300</v>
      </c>
      <c r="B114" s="23" t="s">
        <v>301</v>
      </c>
      <c r="C114" s="123"/>
      <c r="D114" s="124"/>
      <c r="E114" s="26">
        <f>+'[1]Modello SP_PASS_2024'!AP52</f>
        <v>17814050.530000001</v>
      </c>
      <c r="F114" s="26">
        <f>+'[1]Modello SP_PASS_2024'!AQ52</f>
        <v>21304232.839999996</v>
      </c>
      <c r="G114" s="76">
        <f t="shared" si="11"/>
        <v>-3490182.3099999949</v>
      </c>
      <c r="H114" s="27">
        <f t="shared" si="12"/>
        <v>-16.382576815659679</v>
      </c>
      <c r="I114" s="11" t="s">
        <v>17</v>
      </c>
      <c r="J114" t="s">
        <v>302</v>
      </c>
    </row>
    <row r="115" spans="1:10" x14ac:dyDescent="0.25">
      <c r="A115" s="122" t="s">
        <v>303</v>
      </c>
      <c r="B115" s="23" t="s">
        <v>304</v>
      </c>
      <c r="C115" s="123"/>
      <c r="D115" s="124"/>
      <c r="E115" s="26">
        <f>+'[1]Modello SP_PASS_2024'!AP60</f>
        <v>0</v>
      </c>
      <c r="F115" s="26">
        <f>+'[1]Modello SP_PASS_2024'!AQ60</f>
        <v>0</v>
      </c>
      <c r="G115" s="26">
        <f t="shared" si="11"/>
        <v>0</v>
      </c>
      <c r="H115" s="27" t="str">
        <f t="shared" si="12"/>
        <v>-</v>
      </c>
      <c r="I115" s="11" t="s">
        <v>17</v>
      </c>
      <c r="J115" t="s">
        <v>305</v>
      </c>
    </row>
    <row r="116" spans="1:10" x14ac:dyDescent="0.25">
      <c r="A116" s="122" t="s">
        <v>306</v>
      </c>
      <c r="B116" s="23" t="s">
        <v>307</v>
      </c>
      <c r="C116" s="123"/>
      <c r="D116" s="124"/>
      <c r="E116" s="26">
        <f>+'[1]Modello SP_PASS_2024'!AP69</f>
        <v>2069717.8</v>
      </c>
      <c r="F116" s="26">
        <f>+'[1]Modello SP_PASS_2024'!AQ69</f>
        <v>1704492.4200000002</v>
      </c>
      <c r="G116" s="26">
        <f t="shared" si="11"/>
        <v>365225.37999999989</v>
      </c>
      <c r="H116" s="27">
        <f t="shared" si="12"/>
        <v>21.427222304690556</v>
      </c>
      <c r="I116" s="11" t="s">
        <v>17</v>
      </c>
      <c r="J116" t="s">
        <v>308</v>
      </c>
    </row>
    <row r="117" spans="1:10" ht="15.75" thickBot="1" x14ac:dyDescent="0.3">
      <c r="A117" s="125" t="s">
        <v>309</v>
      </c>
      <c r="B117" s="126" t="s">
        <v>310</v>
      </c>
      <c r="C117" s="127"/>
      <c r="D117" s="128"/>
      <c r="E117" s="129">
        <f>+'[1]Modello SP_PASS_2024'!AP75</f>
        <v>17148903.310000002</v>
      </c>
      <c r="F117" s="129">
        <f>+'[1]Modello SP_PASS_2024'!AQ75</f>
        <v>24061278.98</v>
      </c>
      <c r="G117" s="140">
        <f t="shared" si="11"/>
        <v>-6912375.6699999981</v>
      </c>
      <c r="H117" s="130">
        <f t="shared" si="12"/>
        <v>-28.72821380669598</v>
      </c>
      <c r="I117" s="11" t="s">
        <v>17</v>
      </c>
      <c r="J117" t="s">
        <v>311</v>
      </c>
    </row>
    <row r="118" spans="1:10" ht="21.75" customHeight="1" thickTop="1" x14ac:dyDescent="0.25">
      <c r="A118" s="131" t="s">
        <v>235</v>
      </c>
      <c r="B118" s="132"/>
      <c r="C118" s="133"/>
      <c r="D118" s="134"/>
      <c r="E118" s="135">
        <f>SUM(E113:E117)</f>
        <v>37032671.640000001</v>
      </c>
      <c r="F118" s="135">
        <f>SUM(F113:F117)</f>
        <v>47070004.239999995</v>
      </c>
      <c r="G118" s="135">
        <f t="shared" si="11"/>
        <v>-10037332.599999994</v>
      </c>
      <c r="H118" s="136">
        <f t="shared" si="12"/>
        <v>-21.324265340665274</v>
      </c>
      <c r="I118" s="11" t="s">
        <v>14</v>
      </c>
    </row>
    <row r="119" spans="1:10" x14ac:dyDescent="0.25">
      <c r="A119" s="137" t="s">
        <v>236</v>
      </c>
      <c r="B119" s="23" t="s">
        <v>312</v>
      </c>
      <c r="C119" s="138"/>
      <c r="D119" s="139"/>
      <c r="E119" s="26"/>
      <c r="F119" s="26"/>
      <c r="G119" s="26"/>
      <c r="H119" s="75"/>
      <c r="I119" s="11" t="s">
        <v>7</v>
      </c>
    </row>
    <row r="120" spans="1:10" x14ac:dyDescent="0.25">
      <c r="A120" s="122" t="s">
        <v>313</v>
      </c>
      <c r="B120" s="23" t="s">
        <v>314</v>
      </c>
      <c r="C120" s="123"/>
      <c r="D120" s="124"/>
      <c r="E120" s="26">
        <f>+'[1]Modello SP_PASS_2024'!AP84</f>
        <v>2647439.89</v>
      </c>
      <c r="F120" s="26">
        <f>+'[1]Modello SP_PASS_2024'!AQ84</f>
        <v>2612352.64</v>
      </c>
      <c r="G120" s="76">
        <f t="shared" ref="G120:G122" si="13">E120-F120</f>
        <v>35087.25</v>
      </c>
      <c r="H120" s="27">
        <f t="shared" ref="H120:H122" si="14">+IFERROR(G120/F120*100,"-")</f>
        <v>1.343128391731983</v>
      </c>
      <c r="I120" s="11" t="s">
        <v>17</v>
      </c>
      <c r="J120" t="s">
        <v>315</v>
      </c>
    </row>
    <row r="121" spans="1:10" ht="15.75" thickBot="1" x14ac:dyDescent="0.3">
      <c r="A121" s="125" t="s">
        <v>316</v>
      </c>
      <c r="B121" s="126" t="s">
        <v>317</v>
      </c>
      <c r="C121" s="127"/>
      <c r="D121" s="128"/>
      <c r="E121" s="129">
        <f>+'[1]Modello SP_PASS_2024'!AP85</f>
        <v>0</v>
      </c>
      <c r="F121" s="129">
        <f>+'[1]Modello SP_PASS_2024'!AQ85</f>
        <v>0</v>
      </c>
      <c r="G121" s="129">
        <f t="shared" si="13"/>
        <v>0</v>
      </c>
      <c r="H121" s="130" t="str">
        <f t="shared" si="14"/>
        <v>-</v>
      </c>
      <c r="I121" s="11" t="s">
        <v>17</v>
      </c>
      <c r="J121" t="s">
        <v>318</v>
      </c>
    </row>
    <row r="122" spans="1:10" ht="21.75" customHeight="1" thickTop="1" x14ac:dyDescent="0.25">
      <c r="A122" s="131" t="s">
        <v>244</v>
      </c>
      <c r="B122" s="132"/>
      <c r="C122" s="133"/>
      <c r="D122" s="134"/>
      <c r="E122" s="135">
        <f>SUM(E120:E121)</f>
        <v>2647439.89</v>
      </c>
      <c r="F122" s="135">
        <f>SUM(F120:F121)</f>
        <v>2612352.64</v>
      </c>
      <c r="G122" s="135">
        <f t="shared" si="13"/>
        <v>35087.25</v>
      </c>
      <c r="H122" s="136">
        <f t="shared" si="14"/>
        <v>1.343128391731983</v>
      </c>
      <c r="I122" s="11" t="s">
        <v>14</v>
      </c>
    </row>
    <row r="123" spans="1:10" ht="30" x14ac:dyDescent="0.25">
      <c r="A123" s="137" t="s">
        <v>246</v>
      </c>
      <c r="B123" s="23" t="s">
        <v>319</v>
      </c>
      <c r="C123" s="46" t="s">
        <v>85</v>
      </c>
      <c r="D123" s="46" t="s">
        <v>86</v>
      </c>
      <c r="E123" s="26"/>
      <c r="F123" s="141"/>
      <c r="G123" s="142"/>
      <c r="H123" s="143"/>
      <c r="I123" s="11" t="s">
        <v>7</v>
      </c>
    </row>
    <row r="124" spans="1:10" x14ac:dyDescent="0.25">
      <c r="A124" s="122" t="s">
        <v>248</v>
      </c>
      <c r="B124" s="23" t="s">
        <v>320</v>
      </c>
      <c r="C124" s="26">
        <f t="shared" ref="C124:C140" si="15">E124</f>
        <v>0</v>
      </c>
      <c r="D124" s="49"/>
      <c r="E124" s="26">
        <f>+'[1]Modello SP_PASS_2024'!AP88</f>
        <v>0</v>
      </c>
      <c r="F124" s="26">
        <f>+'[1]Modello SP_PASS_2024'!AQ88</f>
        <v>0</v>
      </c>
      <c r="G124" s="142">
        <f t="shared" ref="G124:G142" si="16">E124-F124</f>
        <v>0</v>
      </c>
      <c r="H124" s="27" t="str">
        <f t="shared" ref="H124:H142" si="17">+IFERROR(G124/F124*100,"-")</f>
        <v>-</v>
      </c>
      <c r="I124" s="11" t="s">
        <v>17</v>
      </c>
      <c r="J124" t="s">
        <v>321</v>
      </c>
    </row>
    <row r="125" spans="1:10" x14ac:dyDescent="0.25">
      <c r="A125" s="122" t="s">
        <v>251</v>
      </c>
      <c r="B125" s="23" t="s">
        <v>322</v>
      </c>
      <c r="C125" s="26">
        <f t="shared" si="15"/>
        <v>65225.77</v>
      </c>
      <c r="D125" s="39"/>
      <c r="E125" s="26">
        <f>+'[1]Modello SP_PASS_2024'!AP89</f>
        <v>65225.77</v>
      </c>
      <c r="F125" s="26">
        <f>+'[1]Modello SP_PASS_2024'!AQ89</f>
        <v>0</v>
      </c>
      <c r="G125" s="142">
        <f t="shared" si="16"/>
        <v>65225.77</v>
      </c>
      <c r="H125" s="27">
        <v>100</v>
      </c>
      <c r="I125" s="11" t="s">
        <v>17</v>
      </c>
      <c r="J125" t="s">
        <v>323</v>
      </c>
    </row>
    <row r="126" spans="1:10" x14ac:dyDescent="0.25">
      <c r="A126" s="122" t="s">
        <v>254</v>
      </c>
      <c r="B126" s="23" t="s">
        <v>324</v>
      </c>
      <c r="C126" s="26">
        <f t="shared" si="15"/>
        <v>0</v>
      </c>
      <c r="D126" s="39"/>
      <c r="E126" s="26">
        <f>+'[1]Modello SP_PASS_2024'!AP95</f>
        <v>0</v>
      </c>
      <c r="F126" s="26">
        <f>+'[1]Modello SP_PASS_2024'!AQ95</f>
        <v>0</v>
      </c>
      <c r="G126" s="142">
        <f t="shared" si="16"/>
        <v>0</v>
      </c>
      <c r="H126" s="27" t="str">
        <f t="shared" si="17"/>
        <v>-</v>
      </c>
      <c r="I126" s="11" t="s">
        <v>17</v>
      </c>
      <c r="J126" t="s">
        <v>325</v>
      </c>
    </row>
    <row r="127" spans="1:10" x14ac:dyDescent="0.25">
      <c r="A127" s="122" t="s">
        <v>257</v>
      </c>
      <c r="B127" s="23" t="s">
        <v>326</v>
      </c>
      <c r="C127" s="26">
        <f t="shared" si="15"/>
        <v>26100.880000000001</v>
      </c>
      <c r="D127" s="39"/>
      <c r="E127" s="26">
        <f>+'[1]Modello SP_PASS_2024'!AP106</f>
        <v>26100.880000000001</v>
      </c>
      <c r="F127" s="26">
        <f>+'[1]Modello SP_PASS_2024'!AQ106</f>
        <v>464954.58</v>
      </c>
      <c r="G127" s="142">
        <f t="shared" si="16"/>
        <v>-438853.7</v>
      </c>
      <c r="H127" s="27">
        <f t="shared" si="17"/>
        <v>-94.386359200935274</v>
      </c>
      <c r="I127" s="11" t="s">
        <v>17</v>
      </c>
      <c r="J127" t="s">
        <v>327</v>
      </c>
    </row>
    <row r="128" spans="1:10" x14ac:dyDescent="0.25">
      <c r="A128" s="122" t="s">
        <v>328</v>
      </c>
      <c r="B128" s="23" t="s">
        <v>329</v>
      </c>
      <c r="C128" s="26">
        <f t="shared" si="15"/>
        <v>696134.79999999993</v>
      </c>
      <c r="D128" s="39"/>
      <c r="E128" s="26">
        <f>SUM(E129:E134)</f>
        <v>696134.79999999993</v>
      </c>
      <c r="F128" s="26">
        <f>SUM(F129:F134)</f>
        <v>751417.11</v>
      </c>
      <c r="G128" s="76">
        <f t="shared" si="16"/>
        <v>-55282.310000000056</v>
      </c>
      <c r="H128" s="27">
        <f t="shared" si="17"/>
        <v>-7.3570736231971159</v>
      </c>
      <c r="I128" s="11" t="s">
        <v>14</v>
      </c>
    </row>
    <row r="129" spans="1:11" ht="30" x14ac:dyDescent="0.25">
      <c r="A129" s="119" t="s">
        <v>330</v>
      </c>
      <c r="B129" s="29" t="s">
        <v>331</v>
      </c>
      <c r="C129" s="32">
        <f t="shared" si="15"/>
        <v>0</v>
      </c>
      <c r="D129" s="39"/>
      <c r="E129" s="32">
        <f>+'[1]Modello SP_PASS_2024'!AP109+'[1]Modello SP_PASS_2024'!AP112</f>
        <v>0</v>
      </c>
      <c r="F129" s="32">
        <f>+'[1]Modello SP_PASS_2024'!AQ109+'[1]Modello SP_PASS_2024'!AQ112</f>
        <v>0</v>
      </c>
      <c r="G129" s="50">
        <f t="shared" si="16"/>
        <v>0</v>
      </c>
      <c r="H129" s="33" t="str">
        <f t="shared" si="17"/>
        <v>-</v>
      </c>
      <c r="I129" s="11" t="s">
        <v>17</v>
      </c>
      <c r="J129" t="s">
        <v>332</v>
      </c>
    </row>
    <row r="130" spans="1:11" ht="30" x14ac:dyDescent="0.25">
      <c r="A130" s="119" t="s">
        <v>333</v>
      </c>
      <c r="B130" s="29" t="s">
        <v>334</v>
      </c>
      <c r="C130" s="32">
        <f t="shared" si="15"/>
        <v>0</v>
      </c>
      <c r="D130" s="39"/>
      <c r="E130" s="32">
        <f>+'[1]Modello SP_PASS_2024'!AP110</f>
        <v>0</v>
      </c>
      <c r="F130" s="32">
        <f>+'[1]Modello SP_PASS_2024'!AQ110</f>
        <v>0</v>
      </c>
      <c r="G130" s="50">
        <f t="shared" si="16"/>
        <v>0</v>
      </c>
      <c r="H130" s="33" t="str">
        <f t="shared" si="17"/>
        <v>-</v>
      </c>
      <c r="I130" s="11" t="s">
        <v>17</v>
      </c>
      <c r="J130" t="s">
        <v>335</v>
      </c>
    </row>
    <row r="131" spans="1:11" ht="30" x14ac:dyDescent="0.25">
      <c r="A131" s="119" t="s">
        <v>336</v>
      </c>
      <c r="B131" s="29" t="s">
        <v>337</v>
      </c>
      <c r="C131" s="32">
        <f t="shared" si="15"/>
        <v>0</v>
      </c>
      <c r="D131" s="39"/>
      <c r="E131" s="32">
        <f>+'[1]Modello SP_PASS_2024'!AP111</f>
        <v>0</v>
      </c>
      <c r="F131" s="32">
        <f>+'[1]Modello SP_PASS_2024'!AQ111</f>
        <v>0</v>
      </c>
      <c r="G131" s="50">
        <f t="shared" si="16"/>
        <v>0</v>
      </c>
      <c r="H131" s="33" t="str">
        <f t="shared" si="17"/>
        <v>-</v>
      </c>
      <c r="I131" s="11" t="s">
        <v>17</v>
      </c>
      <c r="J131" t="s">
        <v>338</v>
      </c>
    </row>
    <row r="132" spans="1:11" ht="30" x14ac:dyDescent="0.25">
      <c r="A132" s="119" t="s">
        <v>339</v>
      </c>
      <c r="B132" s="29" t="s">
        <v>340</v>
      </c>
      <c r="C132" s="32">
        <f t="shared" si="15"/>
        <v>687992.86</v>
      </c>
      <c r="D132" s="39"/>
      <c r="E132" s="32">
        <f>+'[1]Modello SP_PASS_2024'!AP114+'[1]SP_2024 ASL BT ministeriale'!I281</f>
        <v>687992.86</v>
      </c>
      <c r="F132" s="32">
        <v>732810</v>
      </c>
      <c r="G132" s="50">
        <f t="shared" si="16"/>
        <v>-44817.140000000014</v>
      </c>
      <c r="H132" s="33">
        <f t="shared" si="17"/>
        <v>-6.1157926338341477</v>
      </c>
      <c r="I132" s="11" t="s">
        <v>17</v>
      </c>
      <c r="J132" t="s">
        <v>341</v>
      </c>
    </row>
    <row r="133" spans="1:11" ht="30" x14ac:dyDescent="0.25">
      <c r="A133" s="119" t="s">
        <v>342</v>
      </c>
      <c r="B133" s="29" t="s">
        <v>343</v>
      </c>
      <c r="C133" s="32">
        <f t="shared" si="15"/>
        <v>0</v>
      </c>
      <c r="D133" s="39"/>
      <c r="E133" s="32">
        <f>+'[1]Modello SP_PASS_2024'!AP119</f>
        <v>0</v>
      </c>
      <c r="F133" s="32">
        <f>+'[1]Modello SP_PASS_2024'!AQ119</f>
        <v>0</v>
      </c>
      <c r="G133" s="50">
        <f t="shared" si="16"/>
        <v>0</v>
      </c>
      <c r="H133" s="33" t="str">
        <f t="shared" si="17"/>
        <v>-</v>
      </c>
      <c r="I133" s="144" t="s">
        <v>17</v>
      </c>
      <c r="J133" s="83" t="s">
        <v>344</v>
      </c>
      <c r="K133" s="83"/>
    </row>
    <row r="134" spans="1:11" x14ac:dyDescent="0.25">
      <c r="A134" s="119" t="s">
        <v>345</v>
      </c>
      <c r="B134" s="29" t="s">
        <v>346</v>
      </c>
      <c r="C134" s="32">
        <f t="shared" si="15"/>
        <v>8141.9400000000014</v>
      </c>
      <c r="D134" s="39"/>
      <c r="E134" s="32">
        <f>+'[1]Modello SP_PASS_2024'!AP118</f>
        <v>8141.9400000000014</v>
      </c>
      <c r="F134" s="32">
        <f>+'[1]Modello SP_PASS_2024'!AQ118</f>
        <v>18607.11</v>
      </c>
      <c r="G134" s="50">
        <f t="shared" si="16"/>
        <v>-10465.169999999998</v>
      </c>
      <c r="H134" s="33">
        <f t="shared" si="17"/>
        <v>-56.242855553602887</v>
      </c>
      <c r="I134" s="144" t="s">
        <v>17</v>
      </c>
      <c r="J134" s="83" t="s">
        <v>347</v>
      </c>
      <c r="K134" s="83"/>
    </row>
    <row r="135" spans="1:11" x14ac:dyDescent="0.25">
      <c r="A135" s="122" t="s">
        <v>348</v>
      </c>
      <c r="B135" s="23" t="s">
        <v>349</v>
      </c>
      <c r="C135" s="26">
        <f t="shared" si="15"/>
        <v>4792179.3299999991</v>
      </c>
      <c r="D135" s="39"/>
      <c r="E135" s="26">
        <f>+'[1]Modello SP_PASS_2024'!AP125</f>
        <v>4792179.3299999991</v>
      </c>
      <c r="F135" s="26">
        <f>+'[1]Modello SP_PASS_2024'!AQ125</f>
        <v>5893093.1100000003</v>
      </c>
      <c r="G135" s="76">
        <f t="shared" si="16"/>
        <v>-1100913.7800000012</v>
      </c>
      <c r="H135" s="27">
        <f t="shared" si="17"/>
        <v>-18.681425177753574</v>
      </c>
      <c r="I135" s="144" t="s">
        <v>17</v>
      </c>
      <c r="J135" s="83" t="s">
        <v>350</v>
      </c>
      <c r="K135" s="83"/>
    </row>
    <row r="136" spans="1:11" x14ac:dyDescent="0.25">
      <c r="A136" s="122" t="s">
        <v>351</v>
      </c>
      <c r="B136" s="23" t="s">
        <v>352</v>
      </c>
      <c r="C136" s="26">
        <f t="shared" si="15"/>
        <v>87879205.879999995</v>
      </c>
      <c r="D136" s="39"/>
      <c r="E136" s="26">
        <f>+'[1]Modello SP_PASS_2024'!AP129</f>
        <v>87879205.879999995</v>
      </c>
      <c r="F136" s="26">
        <f>+'[1]Modello SP_PASS_2024'!AQ129</f>
        <v>94169492.629999995</v>
      </c>
      <c r="G136" s="76">
        <f t="shared" si="16"/>
        <v>-6290286.75</v>
      </c>
      <c r="H136" s="27">
        <f t="shared" si="17"/>
        <v>-6.6797500701369126</v>
      </c>
      <c r="I136" s="144" t="s">
        <v>17</v>
      </c>
      <c r="J136" s="83" t="s">
        <v>353</v>
      </c>
      <c r="K136" s="83"/>
    </row>
    <row r="137" spans="1:11" x14ac:dyDescent="0.25">
      <c r="A137" s="122" t="s">
        <v>354</v>
      </c>
      <c r="B137" s="23" t="s">
        <v>355</v>
      </c>
      <c r="C137" s="26">
        <f t="shared" si="15"/>
        <v>0</v>
      </c>
      <c r="D137" s="39"/>
      <c r="E137" s="26">
        <f>+'[1]Modello SP_PASS_2024'!AP136</f>
        <v>0</v>
      </c>
      <c r="F137" s="26">
        <f>+'[1]Modello SP_PASS_2024'!AQ136</f>
        <v>0</v>
      </c>
      <c r="G137" s="76">
        <f t="shared" si="16"/>
        <v>0</v>
      </c>
      <c r="H137" s="27" t="str">
        <f t="shared" si="17"/>
        <v>-</v>
      </c>
      <c r="I137" s="144" t="s">
        <v>17</v>
      </c>
      <c r="J137" s="83" t="s">
        <v>356</v>
      </c>
      <c r="K137" s="83"/>
    </row>
    <row r="138" spans="1:11" x14ac:dyDescent="0.25">
      <c r="A138" s="122" t="s">
        <v>357</v>
      </c>
      <c r="B138" s="23" t="s">
        <v>358</v>
      </c>
      <c r="C138" s="26">
        <f t="shared" si="15"/>
        <v>15527644.880000001</v>
      </c>
      <c r="D138" s="39"/>
      <c r="E138" s="26">
        <f>+'[1]Modello SP_PASS_2024'!AP137</f>
        <v>15527644.880000001</v>
      </c>
      <c r="F138" s="26">
        <f>+'[1]Modello SP_PASS_2024'!AQ137</f>
        <v>15463669.27</v>
      </c>
      <c r="G138" s="76">
        <f t="shared" si="16"/>
        <v>63975.610000001267</v>
      </c>
      <c r="H138" s="27">
        <f t="shared" si="17"/>
        <v>0.41371558640429501</v>
      </c>
      <c r="I138" s="11" t="s">
        <v>17</v>
      </c>
      <c r="J138" t="s">
        <v>359</v>
      </c>
    </row>
    <row r="139" spans="1:11" x14ac:dyDescent="0.25">
      <c r="A139" s="122" t="s">
        <v>360</v>
      </c>
      <c r="B139" s="23" t="s">
        <v>361</v>
      </c>
      <c r="C139" s="26">
        <f t="shared" si="15"/>
        <v>0</v>
      </c>
      <c r="D139" s="39"/>
      <c r="E139" s="26">
        <f>+'[1]Modello SP_PASS_2024'!AP140</f>
        <v>0</v>
      </c>
      <c r="F139" s="26">
        <f>+'[1]Modello SP_PASS_2024'!AQ140</f>
        <v>0</v>
      </c>
      <c r="G139" s="76">
        <f t="shared" si="16"/>
        <v>0</v>
      </c>
      <c r="H139" s="27" t="str">
        <f t="shared" si="17"/>
        <v>-</v>
      </c>
      <c r="I139" s="11" t="s">
        <v>17</v>
      </c>
      <c r="J139" t="s">
        <v>362</v>
      </c>
    </row>
    <row r="140" spans="1:11" x14ac:dyDescent="0.25">
      <c r="A140" s="122" t="s">
        <v>363</v>
      </c>
      <c r="B140" s="23" t="s">
        <v>364</v>
      </c>
      <c r="C140" s="26">
        <f t="shared" si="15"/>
        <v>17454944.199999999</v>
      </c>
      <c r="D140" s="39"/>
      <c r="E140" s="26">
        <f>+'[1]Modello SP_PASS_2024'!AP138</f>
        <v>17454944.199999999</v>
      </c>
      <c r="F140" s="26">
        <f>+'[1]Modello SP_PASS_2024'!AQ138</f>
        <v>16530959.430000002</v>
      </c>
      <c r="G140" s="76">
        <f t="shared" si="16"/>
        <v>923984.76999999769</v>
      </c>
      <c r="H140" s="27">
        <f t="shared" si="17"/>
        <v>5.589420105424562</v>
      </c>
      <c r="I140" s="11" t="s">
        <v>17</v>
      </c>
      <c r="J140" t="s">
        <v>365</v>
      </c>
    </row>
    <row r="141" spans="1:11" ht="15.75" thickBot="1" x14ac:dyDescent="0.3">
      <c r="A141" s="125" t="s">
        <v>366</v>
      </c>
      <c r="B141" s="126" t="s">
        <v>367</v>
      </c>
      <c r="C141" s="26">
        <f>+E141</f>
        <v>40701952.640000001</v>
      </c>
      <c r="D141" s="39"/>
      <c r="E141" s="129">
        <f>+'[1]Modello SP_PASS_2024'!AP139</f>
        <v>40701952.640000001</v>
      </c>
      <c r="F141" s="129">
        <f>+'[1]Modello SP_PASS_2024'!AQ139</f>
        <v>37872432.459999993</v>
      </c>
      <c r="G141" s="140">
        <f t="shared" si="16"/>
        <v>2829520.1800000072</v>
      </c>
      <c r="H141" s="130">
        <f t="shared" si="17"/>
        <v>7.4711868137555788</v>
      </c>
      <c r="I141" s="11" t="s">
        <v>17</v>
      </c>
      <c r="J141" t="s">
        <v>368</v>
      </c>
    </row>
    <row r="142" spans="1:11" ht="21.75" customHeight="1" thickTop="1" x14ac:dyDescent="0.25">
      <c r="A142" s="131" t="s">
        <v>260</v>
      </c>
      <c r="B142" s="132"/>
      <c r="C142" s="133"/>
      <c r="D142" s="134"/>
      <c r="E142" s="135">
        <f>SUM(E124:E128)+SUM(E135:E141)</f>
        <v>167143388.38</v>
      </c>
      <c r="F142" s="135">
        <f>SUM(F124:F128)+SUM(F135:F141)</f>
        <v>171146018.58999997</v>
      </c>
      <c r="G142" s="135">
        <f t="shared" si="16"/>
        <v>-4002630.2099999785</v>
      </c>
      <c r="H142" s="136">
        <f t="shared" si="17"/>
        <v>-2.3387223629132392</v>
      </c>
      <c r="I142" s="11" t="s">
        <v>14</v>
      </c>
    </row>
    <row r="143" spans="1:11" x14ac:dyDescent="0.25">
      <c r="A143" s="145" t="s">
        <v>369</v>
      </c>
      <c r="B143" s="18" t="s">
        <v>370</v>
      </c>
      <c r="C143" s="138"/>
      <c r="D143" s="139"/>
      <c r="E143" s="21"/>
      <c r="F143" s="21"/>
      <c r="G143" s="21"/>
      <c r="H143" s="118"/>
      <c r="I143" s="11" t="s">
        <v>7</v>
      </c>
    </row>
    <row r="144" spans="1:11" x14ac:dyDescent="0.25">
      <c r="A144" s="122" t="s">
        <v>371</v>
      </c>
      <c r="B144" s="23" t="s">
        <v>372</v>
      </c>
      <c r="C144" s="123"/>
      <c r="D144" s="124"/>
      <c r="E144" s="26">
        <f>+'[1]Modello SP_PASS_2024'!AP145</f>
        <v>13132.08</v>
      </c>
      <c r="F144" s="26">
        <f>+'[1]Modello SP_PASS_2024'!AQ145</f>
        <v>6212.16</v>
      </c>
      <c r="G144" s="76">
        <f t="shared" ref="G144:G147" si="18">E144-F144</f>
        <v>6919.92</v>
      </c>
      <c r="H144" s="27">
        <f t="shared" ref="H144:H147" si="19">+IFERROR(G144/F144*100,"-")</f>
        <v>111.39313861845154</v>
      </c>
      <c r="I144" s="11" t="s">
        <v>17</v>
      </c>
      <c r="J144" t="s">
        <v>373</v>
      </c>
    </row>
    <row r="145" spans="1:10" ht="15.75" thickBot="1" x14ac:dyDescent="0.3">
      <c r="A145" s="125" t="s">
        <v>374</v>
      </c>
      <c r="B145" s="126" t="s">
        <v>375</v>
      </c>
      <c r="C145" s="127"/>
      <c r="D145" s="128"/>
      <c r="E145" s="129">
        <f>+'[1]Modello SP_PASS_2024'!AP148</f>
        <v>2644.8</v>
      </c>
      <c r="F145" s="129">
        <f>+'[1]Modello SP_PASS_2024'!AQ148</f>
        <v>2738.45</v>
      </c>
      <c r="G145" s="140">
        <f t="shared" si="18"/>
        <v>-93.649999999999636</v>
      </c>
      <c r="H145" s="130">
        <f t="shared" si="19"/>
        <v>-3.4198177801310834</v>
      </c>
      <c r="I145" s="11" t="s">
        <v>17</v>
      </c>
      <c r="J145" t="s">
        <v>376</v>
      </c>
    </row>
    <row r="146" spans="1:10" ht="21.75" customHeight="1" thickTop="1" thickBot="1" x14ac:dyDescent="0.3">
      <c r="A146" s="146" t="s">
        <v>377</v>
      </c>
      <c r="B146" s="105"/>
      <c r="C146" s="147"/>
      <c r="D146" s="148"/>
      <c r="E146" s="108">
        <f>SUM(E144:E145)</f>
        <v>15776.880000000001</v>
      </c>
      <c r="F146" s="108">
        <f>SUM(F144:F145)</f>
        <v>8950.61</v>
      </c>
      <c r="G146" s="108">
        <f t="shared" si="18"/>
        <v>6826.27</v>
      </c>
      <c r="H146" s="109">
        <f t="shared" si="19"/>
        <v>76.265975168172901</v>
      </c>
      <c r="I146" s="11" t="s">
        <v>14</v>
      </c>
    </row>
    <row r="147" spans="1:10" ht="30" customHeight="1" thickTop="1" x14ac:dyDescent="0.25">
      <c r="A147" s="149" t="s">
        <v>378</v>
      </c>
      <c r="B147" s="111"/>
      <c r="C147" s="150"/>
      <c r="D147" s="151"/>
      <c r="E147" s="114">
        <f>E111+E118+E122+E142+E146</f>
        <v>396490978.07999992</v>
      </c>
      <c r="F147" s="114">
        <f>F111+F118+F122+F142+F146</f>
        <v>414611363.64999998</v>
      </c>
      <c r="G147" s="114">
        <f t="shared" si="18"/>
        <v>-18120385.570000052</v>
      </c>
      <c r="H147" s="115">
        <f t="shared" si="19"/>
        <v>-4.3704507784057345</v>
      </c>
      <c r="I147" s="11" t="s">
        <v>14</v>
      </c>
    </row>
    <row r="148" spans="1:10" x14ac:dyDescent="0.25">
      <c r="A148" s="137" t="s">
        <v>379</v>
      </c>
      <c r="B148" s="23" t="s">
        <v>247</v>
      </c>
      <c r="C148" s="138"/>
      <c r="D148" s="139"/>
      <c r="E148" s="26"/>
      <c r="F148" s="26"/>
      <c r="G148" s="26"/>
      <c r="H148" s="75"/>
      <c r="I148" s="11" t="s">
        <v>7</v>
      </c>
    </row>
    <row r="149" spans="1:10" x14ac:dyDescent="0.25">
      <c r="A149" s="122" t="s">
        <v>380</v>
      </c>
      <c r="B149" s="23" t="s">
        <v>249</v>
      </c>
      <c r="C149" s="123"/>
      <c r="D149" s="124"/>
      <c r="E149" s="32">
        <f>+'[1]Modello SP_PASS_2024'!AP154</f>
        <v>0</v>
      </c>
      <c r="F149" s="32">
        <f>+'[1]Modello SP_PASS_2024'!AQ154</f>
        <v>0</v>
      </c>
      <c r="G149" s="32">
        <f t="shared" ref="G149:G153" si="20">E149-F149</f>
        <v>0</v>
      </c>
      <c r="H149" s="33" t="str">
        <f t="shared" ref="H149:H153" si="21">+IFERROR(G149/F149*100,"-")</f>
        <v>-</v>
      </c>
      <c r="I149" s="11" t="s">
        <v>17</v>
      </c>
      <c r="J149" t="s">
        <v>381</v>
      </c>
    </row>
    <row r="150" spans="1:10" x14ac:dyDescent="0.25">
      <c r="A150" s="122" t="s">
        <v>382</v>
      </c>
      <c r="B150" s="23" t="s">
        <v>252</v>
      </c>
      <c r="C150" s="123"/>
      <c r="D150" s="124"/>
      <c r="E150" s="32">
        <f>+'[1]Modello SP_PASS_2024'!AP155</f>
        <v>0</v>
      </c>
      <c r="F150" s="32">
        <f>+'[1]Modello SP_PASS_2024'!AQ155</f>
        <v>0</v>
      </c>
      <c r="G150" s="32">
        <f t="shared" si="20"/>
        <v>0</v>
      </c>
      <c r="H150" s="33" t="str">
        <f t="shared" si="21"/>
        <v>-</v>
      </c>
      <c r="I150" s="11" t="s">
        <v>17</v>
      </c>
      <c r="J150" t="s">
        <v>383</v>
      </c>
    </row>
    <row r="151" spans="1:10" x14ac:dyDescent="0.25">
      <c r="A151" s="122" t="s">
        <v>384</v>
      </c>
      <c r="B151" s="23" t="s">
        <v>255</v>
      </c>
      <c r="C151" s="123"/>
      <c r="D151" s="124"/>
      <c r="E151" s="32">
        <f>+'[1]Modello SP_PASS_2024'!AP156</f>
        <v>4516228.87</v>
      </c>
      <c r="F151" s="32">
        <f>+'[1]Modello SP_PASS_2024'!AQ156</f>
        <v>3050098.31</v>
      </c>
      <c r="G151" s="32">
        <f t="shared" si="20"/>
        <v>1466130.56</v>
      </c>
      <c r="H151" s="33">
        <f t="shared" si="21"/>
        <v>48.068305050796873</v>
      </c>
      <c r="I151" s="11" t="s">
        <v>17</v>
      </c>
      <c r="J151" t="s">
        <v>385</v>
      </c>
    </row>
    <row r="152" spans="1:10" ht="15.75" thickBot="1" x14ac:dyDescent="0.3">
      <c r="A152" s="125" t="s">
        <v>386</v>
      </c>
      <c r="B152" s="126" t="s">
        <v>258</v>
      </c>
      <c r="C152" s="127"/>
      <c r="D152" s="128"/>
      <c r="E152" s="129">
        <f>+'[1]Modello SP_PASS_2024'!AP158</f>
        <v>0</v>
      </c>
      <c r="F152" s="129">
        <f>+'[1]Modello SP_PASS_2024'!AQ158</f>
        <v>0</v>
      </c>
      <c r="G152" s="129">
        <f t="shared" si="20"/>
        <v>0</v>
      </c>
      <c r="H152" s="130" t="str">
        <f t="shared" si="21"/>
        <v>-</v>
      </c>
      <c r="I152" s="11" t="s">
        <v>17</v>
      </c>
      <c r="J152" t="s">
        <v>387</v>
      </c>
    </row>
    <row r="153" spans="1:10" ht="16.5" customHeight="1" thickTop="1" x14ac:dyDescent="0.25">
      <c r="A153" s="131" t="s">
        <v>388</v>
      </c>
      <c r="B153" s="132"/>
      <c r="C153" s="133"/>
      <c r="D153" s="134"/>
      <c r="E153" s="135">
        <f>SUM(E149:E152)</f>
        <v>4516228.87</v>
      </c>
      <c r="F153" s="135">
        <f>SUM(F149:F152)</f>
        <v>3050098.31</v>
      </c>
      <c r="G153" s="135">
        <f t="shared" si="20"/>
        <v>1466130.56</v>
      </c>
      <c r="H153" s="136">
        <f t="shared" si="21"/>
        <v>48.068305050796873</v>
      </c>
      <c r="I153" s="11" t="s">
        <v>14</v>
      </c>
    </row>
    <row r="154" spans="1:10" x14ac:dyDescent="0.25">
      <c r="I154" s="152"/>
    </row>
    <row r="155" spans="1:10" ht="15.75" x14ac:dyDescent="0.25">
      <c r="A155" s="153"/>
      <c r="B155" s="154"/>
      <c r="C155" s="155"/>
      <c r="D155" s="155"/>
      <c r="E155" s="155"/>
      <c r="F155" s="155"/>
      <c r="G155" s="156"/>
    </row>
    <row r="156" spans="1:10" ht="15.75" x14ac:dyDescent="0.25">
      <c r="B156" s="157"/>
      <c r="C156" s="155"/>
      <c r="D156" s="155"/>
      <c r="E156" s="155"/>
      <c r="F156" s="155"/>
      <c r="G156" s="155"/>
    </row>
    <row r="157" spans="1:10" ht="3.75" customHeight="1" x14ac:dyDescent="0.25">
      <c r="A157" s="156"/>
      <c r="B157" s="154"/>
      <c r="C157" s="158"/>
      <c r="D157" s="158"/>
      <c r="E157" s="158"/>
      <c r="F157" s="156"/>
      <c r="G157" s="156"/>
    </row>
    <row r="158" spans="1:10" ht="15.75" x14ac:dyDescent="0.25">
      <c r="A158" s="154"/>
      <c r="B158" s="154"/>
      <c r="C158" s="154"/>
      <c r="D158" s="154"/>
      <c r="E158" s="159"/>
      <c r="F158" s="154"/>
      <c r="G158" s="154"/>
    </row>
    <row r="159" spans="1:10" ht="15.75" customHeight="1" x14ac:dyDescent="0.25">
      <c r="A159" s="154"/>
      <c r="B159" s="154"/>
      <c r="C159" s="154"/>
      <c r="D159" s="154"/>
      <c r="E159" s="154"/>
      <c r="F159" s="154"/>
      <c r="G159" s="154"/>
    </row>
    <row r="160" spans="1:10" ht="23.25" customHeight="1" x14ac:dyDescent="0.25">
      <c r="A160" s="154"/>
      <c r="B160" s="154"/>
      <c r="C160" s="154"/>
      <c r="D160" s="154"/>
      <c r="E160" s="154"/>
      <c r="F160" s="154"/>
      <c r="G160" s="154"/>
    </row>
    <row r="161" spans="1:7" ht="15.75" x14ac:dyDescent="0.25">
      <c r="A161" s="154"/>
      <c r="C161" s="160"/>
      <c r="D161" s="154"/>
      <c r="E161" s="154"/>
      <c r="F161" s="154"/>
      <c r="G161" s="154"/>
    </row>
    <row r="162" spans="1:7" ht="15.75" x14ac:dyDescent="0.25">
      <c r="A162" s="154"/>
      <c r="C162" s="161"/>
      <c r="D162" s="154"/>
      <c r="F162" s="154"/>
      <c r="G162" s="154"/>
    </row>
    <row r="163" spans="1:7" ht="15.75" x14ac:dyDescent="0.25">
      <c r="A163" s="154"/>
      <c r="B163" s="154"/>
      <c r="C163" s="154"/>
      <c r="D163" s="154"/>
      <c r="F163" s="154"/>
      <c r="G163" s="154"/>
    </row>
    <row r="164" spans="1:7" ht="15.75" x14ac:dyDescent="0.25">
      <c r="A164" s="154"/>
      <c r="B164" s="154"/>
      <c r="C164" s="154"/>
      <c r="D164" s="154"/>
      <c r="E164" s="154"/>
      <c r="F164" s="154"/>
      <c r="G164" s="154"/>
    </row>
    <row r="166" spans="1:7" x14ac:dyDescent="0.25">
      <c r="E166" s="95"/>
      <c r="F166" s="95"/>
    </row>
  </sheetData>
  <autoFilter ref="G3:H153"/>
  <mergeCells count="8">
    <mergeCell ref="A2:A3"/>
    <mergeCell ref="E2:E3"/>
    <mergeCell ref="F2:F3"/>
    <mergeCell ref="G2:H2"/>
    <mergeCell ref="A93:A94"/>
    <mergeCell ref="E93:E94"/>
    <mergeCell ref="F93:F94"/>
    <mergeCell ref="G93:H93"/>
  </mergeCells>
  <printOptions horizontalCentered="1"/>
  <pageMargins left="0.25" right="0.25" top="0.75" bottom="0.75" header="0.3" footer="0.3"/>
  <pageSetup paperSize="9" scale="77" fitToHeight="0" orientation="portrait" r:id="rId1"/>
  <rowBreaks count="1" manualBreakCount="1">
    <brk id="9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Stato Patrimoniale_riclassif</vt:lpstr>
      <vt:lpstr>'Stato Patrimoniale_riclassif'!Area_stampa</vt:lpstr>
      <vt:lpstr>'Stato Patrimoniale_riclassif'!Titoli_stampa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dcterms:created xsi:type="dcterms:W3CDTF">2025-06-30T11:07:15Z</dcterms:created>
  <dcterms:modified xsi:type="dcterms:W3CDTF">2025-06-30T11:08:31Z</dcterms:modified>
</cp:coreProperties>
</file>