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onia.pirelli\Desktop\BILANCIO DI PREVISIONE 2024\"/>
    </mc:Choice>
  </mc:AlternateContent>
  <bookViews>
    <workbookView minimized="1" xWindow="-105" yWindow="-105" windowWidth="19425" windowHeight="11505"/>
  </bookViews>
  <sheets>
    <sheet name="Rendiconto Finanziar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___nome">[1]BILCONS!#REF!</definedName>
    <definedName name="__123Graph_A" hidden="1">'[2]Raccolta Assegni 22.6.95'!$A$1:$A$1</definedName>
    <definedName name="_ant05">#REF!</definedName>
    <definedName name="_Dist_Values">#REF!</definedName>
    <definedName name="_xlnm._FilterDatabase" localSheetId="0" hidden="1">'Rendiconto Finanziario'!$H$2:$L$118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[3]!Tabella1[#Data]</definedName>
    <definedName name="_xlcn.WorksheetConnection_Rendicontazione_COVID_30_09_2020.v.1.5.xlsxTabella241" hidden="1">[3]!Tabella24[#Data]</definedName>
    <definedName name="a">[1]BILCONS!#REF!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[4]VALORI!$C$45</definedName>
    <definedName name="A_infantile">'[5]TABELLE CALCOLO'!$CW$5:$CW$25</definedName>
    <definedName name="A_infantile_pesi">'[5]TABELLE CALCOLO'!$CU$5:$CU$25</definedName>
    <definedName name="A_KF_1">[5]VALORI!$C$13</definedName>
    <definedName name="A_KF_10">[5]VALORI!$C$14</definedName>
    <definedName name="A_KF_11">[5]VALORI!$C$15</definedName>
    <definedName name="A_KF_12">[5]VALORI!$C$16</definedName>
    <definedName name="A_KF_2">[5]VALORI!$C$20</definedName>
    <definedName name="A_KF_21">[5]VALORI!$C$21</definedName>
    <definedName name="A_KF_22">[5]VALORI!$C$25</definedName>
    <definedName name="A_KF_220">[5]VALORI!$C$26</definedName>
    <definedName name="A_KF_221">[5]VALORI!$C$30</definedName>
    <definedName name="A_KF_2211">[5]VALORI!$C$29</definedName>
    <definedName name="A_KF_222">[5]VALORI!$C$32</definedName>
    <definedName name="A_KF_223">[5]VALORI!$C$31</definedName>
    <definedName name="A_KF_224">[5]VALORI!$C$33</definedName>
    <definedName name="A_KF_23">[5]VALORI!$C$22</definedName>
    <definedName name="A_KF_23C">[5]VALORI!$C$24</definedName>
    <definedName name="A_KF_24">[5]VALORI!$C$35</definedName>
    <definedName name="A_KF_2411">[5]VALORI!$C$34</definedName>
    <definedName name="A_KF_25">[5]VALORI!$C$36</definedName>
    <definedName name="A_KF_26">[5]VALORI!$C$37</definedName>
    <definedName name="A_KF_26C">[5]VALORI!$C$39</definedName>
    <definedName name="A_KF_31">[5]VALORI!$C$43</definedName>
    <definedName name="A_KF_31C">[5]VALORI!$C$45</definedName>
    <definedName name="A_KF_32">[5]VALORI!$C$47</definedName>
    <definedName name="A_KF_320">[5]VALORI!$C$48</definedName>
    <definedName name="A_KF_321">[5]VALORI!$C$49</definedName>
    <definedName name="A_KF_3211">[5]VALORI!$C$52</definedName>
    <definedName name="A_KF_3212">[5]VALORI!$C$55</definedName>
    <definedName name="A_KF_3213">[5]VALORI!$C$58</definedName>
    <definedName name="A_KF_32C1">[5]VALORI!$C$51</definedName>
    <definedName name="A_KF_32C2">[5]VALORI!$C$54</definedName>
    <definedName name="A_KF_32C3">[5]VALORI!$C$57</definedName>
    <definedName name="A_KF_F_pop_25_44_F">[5]VALORI!$C$81</definedName>
    <definedName name="a_ks_224">[4]VALORI!$C$33</definedName>
    <definedName name="A_Perc_farma">'[5]TABELLE CALCOLO'!$FA$5:$FA$25</definedName>
    <definedName name="A_perinatale">'[5]TABELLE CALCOLO'!$CV$5:$CV$25</definedName>
    <definedName name="A_perinatale_pesi">'[5]TABELLE CALCOLO'!$CT$5:$CT$25</definedName>
    <definedName name="A_pop_0_14">'[5]TABELLE CALCOLO'!$F$5:$F$25</definedName>
    <definedName name="A_pop_superf">'[5]TABELLE CALCOLO'!$Q$5:$Q$25</definedName>
    <definedName name="A_pop_TOT">'[5]TABELLE CALCOLO'!$K$5:$K$25</definedName>
    <definedName name="A_popDip">'[5]TABELLE CALCOLO'!$CF$5:$CF$25</definedName>
    <definedName name="A_popDist">'[5]TABELLE CALCOLO'!$BB$5:$BB$25</definedName>
    <definedName name="A_popfarma">'[5]TABELLE CALCOLO'!$M$5:$M$25</definedName>
    <definedName name="A_poposped">'[5]TABELLE CALCOLO'!$B$5:$B$25</definedName>
    <definedName name="A_poposped_abb">'[5]TABELLE CALCOLO'!$D$5:$D$25</definedName>
    <definedName name="A_poposped_over65">'[5]TABELLE CALCOLO'!$C$5:$C$25</definedName>
    <definedName name="A_popriab">'[5]TABELLE CALCOLO'!$BV$5:$BV$25</definedName>
    <definedName name="A_popSalM">'[5]TABELLE CALCOLO'!$BL$5:$BL$25</definedName>
    <definedName name="A_popspec">'[5]TABELLE CALCOLO'!$O$5:$O$25</definedName>
    <definedName name="A_VAL_1">[6]VALORI!#REF!</definedName>
    <definedName name="A_VAL_2">[7]VALORI!#REF!</definedName>
    <definedName name="A_VAL_3">[5]VALORI!$C$8</definedName>
    <definedName name="A_VAL_4">[5]VALORI!$C$9</definedName>
    <definedName name="A_VAL_5">[5]VALORI!$C$10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'[8]Supporto Data'!$D$2:$D$7</definedName>
    <definedName name="ACCETTAZIONE">'[9]Supporto Data'!$F$3:$F$5</definedName>
    <definedName name="ACCETTAZIONE?">'[9]Supporto Data'!$F$2:$F$5</definedName>
    <definedName name="AdIrcss00">'[10]Quadro tendenziale 28-6-2005'!#REF!</definedName>
    <definedName name="AdIrcss01">'[10]Quadro tendenziale 28-6-2005'!#REF!</definedName>
    <definedName name="AdIrcss02">'[10]Quadro tendenziale 28-6-2005'!#REF!</definedName>
    <definedName name="AdIrcss03">'[10]Quadro tendenziale 28-6-2005'!#REF!</definedName>
    <definedName name="AdIrcss04">'[10]Quadro tendenziale 28-6-2005'!#REF!</definedName>
    <definedName name="AdIrcss05">'[10]Quadro tendenziale 28-6-2005'!#REF!</definedName>
    <definedName name="AdIrcss06">'[10]Quadro tendenziale 28-6-2005'!#REF!</definedName>
    <definedName name="AdIrcss07">'[10]Quadro tendenziale 28-6-2005'!#REF!</definedName>
    <definedName name="all" hidden="1">{#N/A,#N/A,FALSE,"A4";#N/A,#N/A,FALSE,"A3";#N/A,#N/A,FALSE,"A2";#N/A,#N/A,FALSE,"A1"}</definedName>
    <definedName name="AMBULATORI">#REF!</definedName>
    <definedName name="anno_audit">'[11]Capitale e riserve'!#REF!</definedName>
    <definedName name="anno_prec">'[11]Capitale e riserve'!#REF!</definedName>
    <definedName name="_xlnm.Print_Area" localSheetId="0">'Rendiconto Finanziario'!$A$1:$G$118</definedName>
    <definedName name="_xlnm.Print_Area">#REF!</definedName>
    <definedName name="Area2">#REF!</definedName>
    <definedName name="AS2DocOpenMode" hidden="1">"AS2DocumentEdit"</definedName>
    <definedName name="ASDFGHJK">#REF!</definedName>
    <definedName name="ASL_2007">#REF!</definedName>
    <definedName name="ASL_BAT_COMPLETO">#REF!</definedName>
    <definedName name="ASSENTEISMO">[12]DataValidation!$C$2:$C$9</definedName>
    <definedName name="ASSIEME">#REF!</definedName>
    <definedName name="asspa">#REF!</definedName>
    <definedName name="ASSPAc">#REF!</definedName>
    <definedName name="asstot">#REF!</definedName>
    <definedName name="AZI">#REF!</definedName>
    <definedName name="AZIENDABA2">[13]CEesteso!#REF!</definedName>
    <definedName name="AZIENDABA3">[13]CEesteso!#REF!</definedName>
    <definedName name="AZIENDABA4">[13]CEesteso!#REF!</definedName>
    <definedName name="AZIENDABA5">[13]CEesteso!#REF!</definedName>
    <definedName name="AZIENDABR1">[13]CEesteso!#REF!</definedName>
    <definedName name="AZIENDAFG1">[13]CEesteso!#REF!</definedName>
    <definedName name="AZIENDAFG2">[13]CEesteso!#REF!</definedName>
    <definedName name="AZIENDAFG3">[13]CEesteso!#REF!</definedName>
    <definedName name="AZIENDALE1">[13]CEesteso!#REF!</definedName>
    <definedName name="AZIENDALE2">[13]CEesteso!#REF!</definedName>
    <definedName name="AZIENDAOR">[13]CEesteso!#REF!</definedName>
    <definedName name="AZIENDAPO">[13]CEesteso!#REF!</definedName>
    <definedName name="AZIENDATA1">[13]CEesteso!#REF!</definedName>
    <definedName name="Aziende">[14]attivo!#REF!</definedName>
    <definedName name="b">[4]VALORI!$C$30</definedName>
    <definedName name="B_VAL_2">[7]VALORI!#REF!</definedName>
    <definedName name="BANCHE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h">#REF!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[15]Bloomberg!#REF!</definedName>
    <definedName name="bnmbm" hidden="1">{#N/A,#N/A,TRUE,"Main Issues";#N/A,#N/A,TRUE,"Income statement ($)"}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>#REF!</definedName>
    <definedName name="Cartclin">[16]Ricavi!#REF!</definedName>
    <definedName name="CAT_INTERV">[17]ELENCHI!$A$2:$A$9</definedName>
    <definedName name="CATEGORIA">[18]TABELLE!$A$1:$B$7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CCCCCCCCCCCCC">'[19]consolidato 2001'!#REF!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'[20]tabella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>#REF!</definedName>
    <definedName name="cittaDistretto">[21]elencodistretti!$A:$A</definedName>
    <definedName name="COD_PRIV_ACCR">#REF!</definedName>
    <definedName name="COD_PRIVATI">#REF!</definedName>
    <definedName name="cod_prod_conto">#REF!</definedName>
    <definedName name="COD_USL">#REF!</definedName>
    <definedName name="CODI_ISTITUZIONE">#REF!</definedName>
    <definedName name="CODI_ISTITUZIONE2">#REF!</definedName>
    <definedName name="codicebilancio">[20]tabella!$A:$B</definedName>
    <definedName name="CODICI">'[22]IMPUT PER CE'!$A:$B</definedName>
    <definedName name="codici_cdc1">#REF!</definedName>
    <definedName name="codici_cdc2">#REF!</definedName>
    <definedName name="codifica">#REF!</definedName>
    <definedName name="codminsal">[20]Foglio1!$A:$B</definedName>
    <definedName name="coeffpa">#REF!</definedName>
    <definedName name="Coge2016">#REF!</definedName>
    <definedName name="COLLEGAMENTO">'[9]Supporto Data'!$G$3:$G$5</definedName>
    <definedName name="COLLEGAMENTOFUNZIONALE">'[9]Supporto Data'!$G$2:$G$5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[20]database!$B:$B</definedName>
    <definedName name="CONTO_PROD_PMP">#REF!</definedName>
    <definedName name="controllo">#REF!</definedName>
    <definedName name="conv">#REF!</definedName>
    <definedName name="Convalida1">#REF!</definedName>
    <definedName name="Costi_2018">#REF!</definedName>
    <definedName name="Costo_1__sem_2002">#REF!</definedName>
    <definedName name="COSTO_2001_AZIENDA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>#REF!</definedName>
    <definedName name="CPDELDIP">#REF!</definedName>
    <definedName name="CPSASL">#REF!</definedName>
    <definedName name="CPSDIP">#REF!</definedName>
    <definedName name="CreatoReportDisagio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d">#REF!</definedName>
    <definedName name="_xlnm.Database">#REF!</definedName>
    <definedName name="DATI">#REF!</definedName>
    <definedName name="Dati_personale_01_02_03_2003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>#REF!</definedName>
    <definedName name="definitivo">#REF!</definedName>
    <definedName name="DELEO">#REF!</definedName>
    <definedName name="demo_ajax">'[23]estrazione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[24]DETT!$D$131,[24]DETT!$D$122,[24]DETT!$D$100,[24]DETT!$D$94,[24]DETT!$D$92,[24]DETT!$D$42,[24]DETT!$D$14,[24]DETT!$D$10,[24]DETT!$D$7</definedName>
    <definedName name="dfasdasdas">#REF!</definedName>
    <definedName name="dflt2">[25]Personalizza!$G$21</definedName>
    <definedName name="DICEMBRE2004">#REF!</definedName>
    <definedName name="DICEMBRE2005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DSS_2">'[26]Contratti 2021'!#REF!</definedName>
    <definedName name="edizione97">#REF!</definedName>
    <definedName name="eee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>#REF!</definedName>
    <definedName name="ENPAMACC">#REF!</definedName>
    <definedName name="ENPAMASL">#REF!</definedName>
    <definedName name="ENPAMDIP">#REF!</definedName>
    <definedName name="entr999">#REF!</definedName>
    <definedName name="ESAMERADIO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>#REF!</definedName>
    <definedName name="F101a96">#REF!</definedName>
    <definedName name="F101a97">#REF!</definedName>
    <definedName name="F104a95">#REF!</definedName>
    <definedName name="F104a96">#REF!</definedName>
    <definedName name="F104a97">#REF!</definedName>
    <definedName name="F107a95">#REF!</definedName>
    <definedName name="F107a96">#REF!</definedName>
    <definedName name="F107a97">#REF!</definedName>
    <definedName name="F110a95">#REF!</definedName>
    <definedName name="F110a96">#REF!</definedName>
    <definedName name="F110a97">#REF!</definedName>
    <definedName name="F113a95">#REF!</definedName>
    <definedName name="F113a96">#REF!</definedName>
    <definedName name="F113a97">#REF!</definedName>
    <definedName name="F11a95">#REF!</definedName>
    <definedName name="F11a96">#REF!</definedName>
    <definedName name="F11a97">#REF!</definedName>
    <definedName name="F120a95">#REF!</definedName>
    <definedName name="F120a96">#REF!</definedName>
    <definedName name="F120a97">#REF!</definedName>
    <definedName name="F123a95">#REF!</definedName>
    <definedName name="F123a96">#REF!</definedName>
    <definedName name="F123a97">#REF!</definedName>
    <definedName name="F126a95">#REF!</definedName>
    <definedName name="F126a96">#REF!</definedName>
    <definedName name="F126a97">#REF!</definedName>
    <definedName name="F129a95">#REF!</definedName>
    <definedName name="F129a96">#REF!</definedName>
    <definedName name="F129a97">#REF!</definedName>
    <definedName name="F132a95">#REF!</definedName>
    <definedName name="F132a96">#REF!</definedName>
    <definedName name="F132a97">#REF!</definedName>
    <definedName name="F133a95">#REF!</definedName>
    <definedName name="F133a96">#REF!</definedName>
    <definedName name="F133a97">#REF!</definedName>
    <definedName name="F139a95">#REF!</definedName>
    <definedName name="F139a96">#REF!</definedName>
    <definedName name="F139a97">#REF!</definedName>
    <definedName name="F142a95">#REF!</definedName>
    <definedName name="F142a96">#REF!</definedName>
    <definedName name="F142a97">#REF!</definedName>
    <definedName name="F145a95">#REF!</definedName>
    <definedName name="F145a96">#REF!</definedName>
    <definedName name="F145a97">#REF!</definedName>
    <definedName name="F146a95">#REF!</definedName>
    <definedName name="F146a96">#REF!</definedName>
    <definedName name="F146a97">#REF!</definedName>
    <definedName name="F148a95">#REF!</definedName>
    <definedName name="F148a96">#REF!</definedName>
    <definedName name="F148a97">#REF!</definedName>
    <definedName name="F14a95">#REF!</definedName>
    <definedName name="F14a96">#REF!</definedName>
    <definedName name="F14a97">#REF!</definedName>
    <definedName name="F155a95">#REF!</definedName>
    <definedName name="F155a96">#REF!</definedName>
    <definedName name="F155a97">#REF!</definedName>
    <definedName name="F158a95">#REF!</definedName>
    <definedName name="F158a96">#REF!</definedName>
    <definedName name="F158a97">#REF!</definedName>
    <definedName name="F159a95">#REF!</definedName>
    <definedName name="F159a96">#REF!</definedName>
    <definedName name="F159a97">#REF!</definedName>
    <definedName name="F161a95">#REF!</definedName>
    <definedName name="F161a96">#REF!</definedName>
    <definedName name="F161a97">#REF!</definedName>
    <definedName name="F164a95">#REF!</definedName>
    <definedName name="F164a96">#REF!</definedName>
    <definedName name="F164a97">#REF!</definedName>
    <definedName name="F167a95">#REF!</definedName>
    <definedName name="F167a96">#REF!</definedName>
    <definedName name="F167a97">#REF!</definedName>
    <definedName name="F174a95">#REF!</definedName>
    <definedName name="F174a96">#REF!</definedName>
    <definedName name="F174a97">#REF!</definedName>
    <definedName name="F177A95">#REF!</definedName>
    <definedName name="F177A96">#REF!</definedName>
    <definedName name="F177A97">#REF!</definedName>
    <definedName name="F17a95">#REF!</definedName>
    <definedName name="F17a96">#REF!</definedName>
    <definedName name="F17a97">#REF!</definedName>
    <definedName name="F180a95">#REF!</definedName>
    <definedName name="F180a96">#REF!</definedName>
    <definedName name="F180a97">#REF!</definedName>
    <definedName name="F187a95">#REF!</definedName>
    <definedName name="F187a96">#REF!</definedName>
    <definedName name="F187a97">#REF!</definedName>
    <definedName name="F190a95">#REF!</definedName>
    <definedName name="F190a96">#REF!</definedName>
    <definedName name="F190a97">#REF!</definedName>
    <definedName name="f193a95">#REF!</definedName>
    <definedName name="f193a96">#REF!</definedName>
    <definedName name="f193a97">#REF!</definedName>
    <definedName name="F200a95">#REF!</definedName>
    <definedName name="F200a96">#REF!</definedName>
    <definedName name="F200a97">#REF!</definedName>
    <definedName name="F20a95">#REF!</definedName>
    <definedName name="F20a96">#REF!</definedName>
    <definedName name="F20a97">#REF!</definedName>
    <definedName name="F210a95">#REF!</definedName>
    <definedName name="F210a96">#REF!</definedName>
    <definedName name="F210a97">#REF!</definedName>
    <definedName name="F213a95">#REF!</definedName>
    <definedName name="F213a96">#REF!</definedName>
    <definedName name="F213a97">#REF!</definedName>
    <definedName name="F216a95">#REF!</definedName>
    <definedName name="F216a96">#REF!</definedName>
    <definedName name="F216a97">#REF!</definedName>
    <definedName name="F224a95">#REF!</definedName>
    <definedName name="F224a96">#REF!</definedName>
    <definedName name="F224a97">#REF!</definedName>
    <definedName name="F225a95">#REF!</definedName>
    <definedName name="F225a96">#REF!</definedName>
    <definedName name="F225a97">#REF!</definedName>
    <definedName name="F226a95">#REF!</definedName>
    <definedName name="F226a96">#REF!</definedName>
    <definedName name="F226a97">#REF!</definedName>
    <definedName name="F229a95">#REF!</definedName>
    <definedName name="F229a96">#REF!</definedName>
    <definedName name="F229a97">#REF!</definedName>
    <definedName name="F232a95">#REF!</definedName>
    <definedName name="F232a96">#REF!</definedName>
    <definedName name="F232a97">#REF!</definedName>
    <definedName name="F235a95">#REF!</definedName>
    <definedName name="f235a96">#REF!</definedName>
    <definedName name="f235a97">#REF!</definedName>
    <definedName name="F236a95">#REF!</definedName>
    <definedName name="F236a96">#REF!</definedName>
    <definedName name="F236a97">#REF!</definedName>
    <definedName name="F238A95">#REF!</definedName>
    <definedName name="F238A96">#REF!</definedName>
    <definedName name="F238A97">#REF!</definedName>
    <definedName name="F23a95">#REF!</definedName>
    <definedName name="F23a96">#REF!</definedName>
    <definedName name="F23a97">#REF!</definedName>
    <definedName name="F245a95">#REF!</definedName>
    <definedName name="F245a96">#REF!</definedName>
    <definedName name="F245a97">#REF!</definedName>
    <definedName name="F252a95">#REF!</definedName>
    <definedName name="F252a96">#REF!</definedName>
    <definedName name="F252a97">#REF!</definedName>
    <definedName name="F253a95">#REF!</definedName>
    <definedName name="F253a96">#REF!</definedName>
    <definedName name="F253a97">#REF!</definedName>
    <definedName name="F254a95">#REF!</definedName>
    <definedName name="F254a96">#REF!</definedName>
    <definedName name="F254a97">#REF!</definedName>
    <definedName name="F258a95">#REF!</definedName>
    <definedName name="F258a96">#REF!</definedName>
    <definedName name="F258a97">#REF!</definedName>
    <definedName name="F26a95">#REF!</definedName>
    <definedName name="F26a96">#REF!</definedName>
    <definedName name="F26a97">#REF!</definedName>
    <definedName name="F271a95">#REF!</definedName>
    <definedName name="F271a96">#REF!</definedName>
    <definedName name="F271a97">#REF!</definedName>
    <definedName name="F273a95">#REF!</definedName>
    <definedName name="F273a96">#REF!</definedName>
    <definedName name="F273a97">#REF!</definedName>
    <definedName name="F274a95">#REF!</definedName>
    <definedName name="F274a96">#REF!</definedName>
    <definedName name="F274a97">#REF!</definedName>
    <definedName name="F277a95">#REF!</definedName>
    <definedName name="F277a96">#REF!</definedName>
    <definedName name="F277a97">#REF!</definedName>
    <definedName name="f284a95">#REF!</definedName>
    <definedName name="f284a96">#REF!</definedName>
    <definedName name="f284a97">#REF!</definedName>
    <definedName name="F29a95">#REF!</definedName>
    <definedName name="F29a96">#REF!</definedName>
    <definedName name="F29a97">#REF!</definedName>
    <definedName name="F2a95">#REF!</definedName>
    <definedName name="F2a96">#REF!</definedName>
    <definedName name="F2a97">#REF!</definedName>
    <definedName name="F300A95">#REF!</definedName>
    <definedName name="F300A96">#REF!</definedName>
    <definedName name="F300A97">#REF!</definedName>
    <definedName name="F303A95">#REF!</definedName>
    <definedName name="F303A96">#REF!</definedName>
    <definedName name="F303A97">#REF!</definedName>
    <definedName name="F320a95">#REF!</definedName>
    <definedName name="F320A96">#REF!</definedName>
    <definedName name="F320A97">#REF!</definedName>
    <definedName name="F323A95">#REF!</definedName>
    <definedName name="F323A96">#REF!</definedName>
    <definedName name="F323A97">#REF!</definedName>
    <definedName name="F326A95">#REF!</definedName>
    <definedName name="F326A96">#REF!</definedName>
    <definedName name="F326A97">#REF!</definedName>
    <definedName name="F329A95">#REF!</definedName>
    <definedName name="F329A96">#REF!</definedName>
    <definedName name="F329A97">#REF!</definedName>
    <definedName name="F332A95">#REF!</definedName>
    <definedName name="F332A96">#REF!</definedName>
    <definedName name="F332A97">#REF!</definedName>
    <definedName name="F335A95">#REF!</definedName>
    <definedName name="F335A96">#REF!</definedName>
    <definedName name="F335A97">#REF!</definedName>
    <definedName name="F338A95">#REF!</definedName>
    <definedName name="F338A96">#REF!</definedName>
    <definedName name="F338A97">#REF!</definedName>
    <definedName name="F35a95">#REF!</definedName>
    <definedName name="F35a96">#REF!</definedName>
    <definedName name="F35a97">#REF!</definedName>
    <definedName name="F37a95">#REF!</definedName>
    <definedName name="F37a96">#REF!</definedName>
    <definedName name="F37a97">#REF!</definedName>
    <definedName name="F3a95">#REF!</definedName>
    <definedName name="F3a96">#REF!</definedName>
    <definedName name="F3a97">#REF!</definedName>
    <definedName name="F42a95">#REF!</definedName>
    <definedName name="F42a96">#REF!</definedName>
    <definedName name="F42a97">#REF!</definedName>
    <definedName name="F48a95">#REF!</definedName>
    <definedName name="F48a96">#REF!</definedName>
    <definedName name="F48a97">#REF!</definedName>
    <definedName name="F51a95">#REF!</definedName>
    <definedName name="F51a96">#REF!</definedName>
    <definedName name="F51a97">#REF!</definedName>
    <definedName name="F54a95">#REF!</definedName>
    <definedName name="F54a96">#REF!</definedName>
    <definedName name="F54a97">#REF!</definedName>
    <definedName name="F57a95">#REF!</definedName>
    <definedName name="F57a96">#REF!</definedName>
    <definedName name="F57a97">#REF!</definedName>
    <definedName name="F60a95">#REF!</definedName>
    <definedName name="F60a96">#REF!</definedName>
    <definedName name="F60a97">#REF!</definedName>
    <definedName name="F61a95">#REF!</definedName>
    <definedName name="F61a96">#REF!</definedName>
    <definedName name="F61a97">#REF!</definedName>
    <definedName name="F62a95">#REF!</definedName>
    <definedName name="F62a96">#REF!</definedName>
    <definedName name="F62a97">#REF!</definedName>
    <definedName name="F63a95">#REF!</definedName>
    <definedName name="F63a96">#REF!</definedName>
    <definedName name="F63a97">#REF!</definedName>
    <definedName name="F64a95">#REF!</definedName>
    <definedName name="F64a96">#REF!</definedName>
    <definedName name="F64a97">#REF!</definedName>
    <definedName name="F75a95">#REF!</definedName>
    <definedName name="F75a96">#REF!</definedName>
    <definedName name="F75a97">#REF!</definedName>
    <definedName name="F85a95">#REF!</definedName>
    <definedName name="F85a96">#REF!</definedName>
    <definedName name="F85a97">#REF!</definedName>
    <definedName name="F8a95">#REF!</definedName>
    <definedName name="F8a96">#REF!</definedName>
    <definedName name="F8a97">#REF!</definedName>
    <definedName name="F91a95">#REF!</definedName>
    <definedName name="F91a96">#REF!</definedName>
    <definedName name="F91a97">#REF!</definedName>
    <definedName name="F93a95">#REF!</definedName>
    <definedName name="F93a96">#REF!</definedName>
    <definedName name="F93a97">#REF!</definedName>
    <definedName name="F98a95">#REF!</definedName>
    <definedName name="F98a96">#REF!</definedName>
    <definedName name="F98a97">#REF!</definedName>
    <definedName name="FEBBRAIO2005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ffffff">#REF!</definedName>
    <definedName name="FIORE">#REF!</definedName>
    <definedName name="fodoamm.">#REF!</definedName>
    <definedName name="FONDOAMM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i">#REF!</definedName>
    <definedName name="IMMOBIL">#REF!</definedName>
    <definedName name="immobil.">#REF!</definedName>
    <definedName name="INADELASL">#REF!</definedName>
    <definedName name="INADELDIP">#REF!</definedName>
    <definedName name="INADELFCASL">#REF!</definedName>
    <definedName name="INADELFCDIP">#REF!</definedName>
    <definedName name="incr04">#REF!</definedName>
    <definedName name="incr05">#REF!</definedName>
    <definedName name="INDICICE">#REF!</definedName>
    <definedName name="INPSASL">#REF!</definedName>
    <definedName name="INPSDIP">#REF!</definedName>
    <definedName name="inserimento">'[27]Elenco Personale'!#REF!</definedName>
    <definedName name="insert10">#REF!</definedName>
    <definedName name="Inventario1998">#REF!</definedName>
    <definedName name="INVIODATI">'[8]Supporto Data'!$E$3:$E$5</definedName>
    <definedName name="INVIODATIEMUR">'[8]Supporto Data'!$E$2:$E$5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>#REF!</definedName>
    <definedName name="irappu04">#REF!</definedName>
    <definedName name="ISTITUTI_2010">#REF!</definedName>
    <definedName name="item">'[11]Capitale e riserve'!#REF!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JR_PAGE_ANCHOR_0_1">'[28]bive 2019 analitico'!#REF!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">#REF!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sta1">"['file:///C:/Documents%20and%20Settings/ausl/Impostazioni%20locali/Temporary%20Internet%20Files/Content.IE5/Impostazioni%20locali/Temporary%20Internet%20Files/Content.IE5/HK0LPXIR/7'#$'MASTER-noGSA'.$B$10:.$B$102]"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>#REF!</definedName>
    <definedName name="mastrini">#REF!</definedName>
    <definedName name="MASTRO_CONTO_FATTURA">#REF!</definedName>
    <definedName name="MATT" hidden="1">{#N/A,#N/A,TRUE,"Main Issues";#N/A,#N/A,TRUE,"Income statement ($)"}</definedName>
    <definedName name="MEDIO_311201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" hidden="1">"44C8UP11OVL48441OUUQDU1OM"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'[29]parametri progr'!$I$20</definedName>
    <definedName name="padAcqBen06">'[29]parametri progr'!$J$20</definedName>
    <definedName name="padAcqBen07">'[29]parametri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'[29]parametri progr'!$I$11</definedName>
    <definedName name="padmedgen06">'[29]parametri progr'!$J$11</definedName>
    <definedName name="padmedgen07">'[29]parametri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'[30]Quadro macro'!$C$14</definedName>
    <definedName name="partsicilia">'[30]Quadro macro'!$C$13</definedName>
    <definedName name="PATRN">'[19]consolidato 2001'!#REF!</definedName>
    <definedName name="patrn.">'[19]consolidato 2001'!#REF!</definedName>
    <definedName name="PDCESS">#REF!</definedName>
    <definedName name="PDCESS2">#REF!</definedName>
    <definedName name="PDENPAM">#REF!</definedName>
    <definedName name="PDINPDAP">#REF!</definedName>
    <definedName name="PDINPDAPVOLONT">#REF!</definedName>
    <definedName name="PDINPS">#REF!</definedName>
    <definedName name="PDSINDAC">#REF!</definedName>
    <definedName name="PDSTIP">#REF!</definedName>
    <definedName name="PER">#REF!</definedName>
    <definedName name="permute">#REF!</definedName>
    <definedName name="piln07">'[31]Quadro Macro'!$L$7</definedName>
    <definedName name="pilt05">'[31]Quadro Macro'!$L$9</definedName>
    <definedName name="pilt06">'[31]Quadro Macro'!$L$10</definedName>
    <definedName name="pilt07">'[31]Quadro Macro'!$L$11</definedName>
    <definedName name="pilt08">'[32]Quadro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ppo2">'[33]Quadro tendenziale 28-6-2005'!#REF!</definedName>
    <definedName name="pippo3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>[16]Ricavi!#REF!</definedName>
    <definedName name="PRESTAZIONI__SOCIALI______________________R64">#REF!</definedName>
    <definedName name="prestfunzed98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">#REF!</definedName>
    <definedName name="print_area.">#REF!</definedName>
    <definedName name="Print_Area_0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trn.">'[19]consolidato 2001'!#REF!</definedName>
    <definedName name="PUGLIA_1_TRIM_2001">#REF!</definedName>
    <definedName name="PUGLIA_2_TRIM_2001">#REF!</definedName>
    <definedName name="PUGLIA_3_TRIM_2001">#REF!</definedName>
    <definedName name="PUGLIA_4_TRIM_2001">#REF!</definedName>
    <definedName name="PUGLIA_PREVENTIVO_2001_xls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'[29]parametri progr'!$I$16</definedName>
    <definedName name="pvarPIL06">'[29]parametri progr'!$J$16</definedName>
    <definedName name="pvarPIL07">'[29]parametri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QQQQQQQQQQQQQQq">#REF!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[4]VALORI!$C$36</definedName>
    <definedName name="raccordo" hidden="1">{#N/A,#N/A,FALSE,"B1";#N/A,#N/A,FALSE,"B2";#N/A,#N/A,FALSE,"B3";#N/A,#N/A,FALSE,"A4";#N/A,#N/A,FALSE,"A3";#N/A,#N/A,FALSE,"A2";#N/A,#N/A,FALSE,"A1";#N/A,#N/A,FALSE,"Indice"}</definedName>
    <definedName name="RADIOGRAFIA">#REF!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>#REF!</definedName>
    <definedName name="RDCPDELACC">#REF!</definedName>
    <definedName name="RDCPS">#REF!</definedName>
    <definedName name="RDCPSACC">#REF!</definedName>
    <definedName name="rdenpamacc">#REF!</definedName>
    <definedName name="RDINADEL">#REF!</definedName>
    <definedName name="RDINADELACC">#REF!</definedName>
    <definedName name="RDINADELASL">#REF!</definedName>
    <definedName name="RDINPS">#REF!</definedName>
    <definedName name="RDINPSACC">#REF!</definedName>
    <definedName name="RDIRAP">#REF!</definedName>
    <definedName name="RDIRAPACC">#REF!</definedName>
    <definedName name="RDRSTIP">#REF!</definedName>
    <definedName name="RDSTIP">#REF!</definedName>
    <definedName name="RDSTIPACC">#REF!</definedName>
    <definedName name="Regione">#REF!</definedName>
    <definedName name="REGIONI">'[5]TABELLE CALCOLO'!$A$5:$A$25</definedName>
    <definedName name="regola1">'[34]Quadro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>#REF!</definedName>
    <definedName name="rettifiche">'[20]tabella rettifiche'!$A:$B</definedName>
    <definedName name="RIABILITAZION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>#REF!</definedName>
    <definedName name="RICONVERSIONE">'[9]Supporto Data'!$C$2:$C$3</definedName>
    <definedName name="riepilogo">#REF!</definedName>
    <definedName name="RIMANENZ">#REF!</definedName>
    <definedName name="RIT._IRPEF_C_DIPENDENTI_COM._3816___ANTE">#REF!</definedName>
    <definedName name="RITSINDAC">#REF!</definedName>
    <definedName name="s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[20]database!$B:$C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CHEMA">#REF!</definedName>
    <definedName name="SCHEMA2">#REF!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[12]DataValidation!$D$2:$D$12</definedName>
    <definedName name="SINDACALI">#REF!</definedName>
    <definedName name="Sintetico_fondi_2002">#REF!</definedName>
    <definedName name="SOLO_TITOLI_CORRETTI_5">#REF!</definedName>
    <definedName name="SONIA" hidden="1">{#N/A,#N/A,FALSE,"B1";#N/A,#N/A,FALSE,"B2";#N/A,#N/A,FALSE,"B3";#N/A,#N/A,FALSE,"A4";#N/A,#N/A,FALSE,"A3";#N/A,#N/A,FALSE,"A2";#N/A,#N/A,FALSE,"A1";#N/A,#N/A,FALSE,"Indice"}</definedName>
    <definedName name="sost">'[35]Capitale e riserve'!#REF!</definedName>
    <definedName name="SOTTOCAT_1">[17]ELENCHI!$C$13:$C$21</definedName>
    <definedName name="SOTTOCAT_2">[17]ELENCHI!$C$24:$C$28</definedName>
    <definedName name="SOTTOCAT_3">[17]ELENCHI!$C$31:$C$32</definedName>
    <definedName name="SOTTOCAT_OSP">[17]ELENCHI!$A$20:$A$24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ampa_le_aree">#REF!</definedName>
    <definedName name="Stampa_le_arue">#REF!</definedName>
    <definedName name="STATOPAT">#REF!</definedName>
    <definedName name="stima96">#REF!</definedName>
    <definedName name="STRALCIO">#REF!</definedName>
    <definedName name="suore">[16]Ricavi!#REF!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>#REF!</definedName>
    <definedName name="TabellaContoAnnuale">#REF!</definedName>
    <definedName name="TABELLERICDASONIA" hidden="1">{#N/A,#N/A,FALSE,"B1";#N/A,#N/A,FALSE,"B2";#N/A,#N/A,FALSE,"B3";#N/A,#N/A,FALSE,"A4";#N/A,#N/A,FALSE,"A3";#N/A,#N/A,FALSE,"A2";#N/A,#N/A,FALSE,"A1";#N/A,#N/A,FALSE,"Indice"}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'[10]Quadro tendenziale 28-6-2005'!#REF!</definedName>
    <definedName name="tadAcqBen01">'[10]Quadro tendenziale 28-6-2005'!#REF!</definedName>
    <definedName name="tadAcqBen02">'[10]Quadro tendenziale 28-6-2005'!#REF!</definedName>
    <definedName name="tadAcqBen03">'[10]Quadro tendenziale 28-6-2005'!#REF!</definedName>
    <definedName name="tadAcqBen04">'[10]Quadro tendenziale 28-6-2005'!#REF!</definedName>
    <definedName name="tadAcqBen05">'[10]Quadro tendenziale 28-6-2005'!#REF!</definedName>
    <definedName name="tadAcqBen06">'[10]Quadro tendenziale 28-6-2005'!#REF!</definedName>
    <definedName name="tadAcqBen07">'[10]Quadro tendenziale 28-6-2005'!#REF!</definedName>
    <definedName name="tadAcqBen08">'[10]Quadro tendenziale 28-6-2005'!#REF!</definedName>
    <definedName name="tadAltrEnti00">'[10]Quadro tendenziale 28-6-2005'!#REF!</definedName>
    <definedName name="tadAltrEnti01">'[10]Quadro tendenziale 28-6-2005'!#REF!</definedName>
    <definedName name="tadAltrEnti02">'[10]Quadro tendenziale 28-6-2005'!#REF!</definedName>
    <definedName name="tadAltrEnti03">'[10]Quadro tendenziale 28-6-2005'!#REF!</definedName>
    <definedName name="tadAltrEnti04">'[10]Quadro tendenziale 28-6-2005'!#REF!</definedName>
    <definedName name="tadAltrEnti05">'[10]Quadro tendenziale 28-6-2005'!#REF!</definedName>
    <definedName name="tadAltrEnti06">'[10]Quadro tendenziale 28-6-2005'!#REF!</definedName>
    <definedName name="tadAltrEnti07">'[10]Quadro tendenziale 28-6-2005'!#REF!</definedName>
    <definedName name="tadAltrEnti08">'[10]Quadro tendenziale 28-6-2005'!#REF!</definedName>
    <definedName name="tadAltrServ00">'[10]Quadro tendenziale 28-6-2005'!#REF!</definedName>
    <definedName name="tadAltrServ01">'[10]Quadro tendenziale 28-6-2005'!#REF!</definedName>
    <definedName name="tadAltrServ02">'[10]Quadro tendenziale 28-6-2005'!#REF!</definedName>
    <definedName name="tadAltrServ03">'[10]Quadro tendenziale 28-6-2005'!#REF!</definedName>
    <definedName name="tadAltrServ04">'[10]Quadro tendenziale 28-6-2005'!#REF!</definedName>
    <definedName name="tadAltrServ05">'[10]Quadro tendenziale 28-6-2005'!#REF!</definedName>
    <definedName name="tadAltrServ06">'[10]Quadro tendenziale 28-6-2005'!#REF!</definedName>
    <definedName name="tadAltrServ07">'[10]Quadro tendenziale 28-6-2005'!#REF!</definedName>
    <definedName name="tadAltrServ08">'[10]Quadro tendenziale 28-6-2005'!#REF!</definedName>
    <definedName name="tadAmmGen00">'[10]Quadro tendenziale 28-6-2005'!#REF!</definedName>
    <definedName name="tadAmmGen01">'[10]Quadro tendenziale 28-6-2005'!#REF!</definedName>
    <definedName name="tadAmmGen02">'[10]Quadro tendenziale 28-6-2005'!#REF!</definedName>
    <definedName name="tadAmmGen03">'[10]Quadro tendenziale 28-6-2005'!#REF!</definedName>
    <definedName name="tadAmmGen04">'[10]Quadro tendenziale 28-6-2005'!#REF!</definedName>
    <definedName name="tadAmmGen05">'[10]Quadro tendenziale 28-6-2005'!#REF!</definedName>
    <definedName name="tadAmmGen06">'[10]Quadro tendenziale 28-6-2005'!#REF!</definedName>
    <definedName name="tadAmmGen07">'[10]Quadro tendenziale 28-6-2005'!#REF!</definedName>
    <definedName name="tadAmmGen08">'[10]Quadro tendenziale 28-6-2005'!#REF!</definedName>
    <definedName name="tadExtrFsn00">'[10]Quadro tendenziale 28-6-2005'!#REF!</definedName>
    <definedName name="tadExtrFsn01">'[10]Quadro tendenziale 28-6-2005'!#REF!</definedName>
    <definedName name="tadExtrFsn02">'[10]Quadro tendenziale 28-6-2005'!#REF!</definedName>
    <definedName name="tadExtrFsn03">'[10]Quadro tendenziale 28-6-2005'!#REF!</definedName>
    <definedName name="tadExtrFsn04">'[10]Quadro tendenziale 28-6-2005'!#REF!</definedName>
    <definedName name="tadExtrFsn05">'[10]Quadro tendenziale 28-6-2005'!#REF!</definedName>
    <definedName name="tadExtrFsn06">'[10]Quadro tendenziale 28-6-2005'!#REF!</definedName>
    <definedName name="tadExtrFsn07">'[10]Quadro tendenziale 28-6-2005'!#REF!</definedName>
    <definedName name="tadExtrFsn08">'[10]Quadro tendenziale 28-6-2005'!#REF!</definedName>
    <definedName name="tadImpTax00">'[10]Quadro tendenziale 28-6-2005'!#REF!</definedName>
    <definedName name="tadImpTax01">'[10]Quadro tendenziale 28-6-2005'!#REF!</definedName>
    <definedName name="tadImpTax02">'[10]Quadro tendenziale 28-6-2005'!#REF!</definedName>
    <definedName name="tadImpTax03">'[10]Quadro tendenziale 28-6-2005'!#REF!</definedName>
    <definedName name="tadImpTax04">'[10]Quadro tendenziale 28-6-2005'!#REF!</definedName>
    <definedName name="tadImpTax05">'[10]Quadro tendenziale 28-6-2005'!#REF!</definedName>
    <definedName name="tadImpTax06">'[10]Quadro tendenziale 28-6-2005'!#REF!</definedName>
    <definedName name="tadImpTax07">'[10]Quadro tendenziale 28-6-2005'!#REF!</definedName>
    <definedName name="tadImpTax08">'[10]Quadro tendenziale 28-6-2005'!#REF!</definedName>
    <definedName name="tadIrcss00">'[10]Quadro tendenziale 28-6-2005'!#REF!</definedName>
    <definedName name="tadIrcss01">'[10]Quadro tendenziale 28-6-2005'!#REF!</definedName>
    <definedName name="tadIrcss02">'[10]Quadro tendenziale 28-6-2005'!#REF!</definedName>
    <definedName name="tadIrcss03">'[10]Quadro tendenziale 28-6-2005'!#REF!</definedName>
    <definedName name="tadIrcss04">'[10]Quadro tendenziale 28-6-2005'!#REF!</definedName>
    <definedName name="tadIrcss05">'[10]Quadro tendenziale 28-6-2005'!#REF!</definedName>
    <definedName name="tadIrcss06">'[10]Quadro tendenziale 28-6-2005'!#REF!</definedName>
    <definedName name="tadIrcss07">'[10]Quadro tendenziale 28-6-2005'!#REF!</definedName>
    <definedName name="tadIrcss08">'[10]Quadro tendenziale 28-6-2005'!#REF!</definedName>
    <definedName name="tadManutenz00">'[10]Quadro tendenziale 28-6-2005'!#REF!</definedName>
    <definedName name="tadManutenz01">'[10]Quadro tendenziale 28-6-2005'!#REF!</definedName>
    <definedName name="tadManutenz02">'[10]Quadro tendenziale 28-6-2005'!#REF!</definedName>
    <definedName name="tadManutenz03">'[10]Quadro tendenziale 28-6-2005'!#REF!</definedName>
    <definedName name="tadManutenz04">'[10]Quadro tendenziale 28-6-2005'!#REF!</definedName>
    <definedName name="tadManutenz05">'[10]Quadro tendenziale 28-6-2005'!#REF!</definedName>
    <definedName name="tadManutenz06">'[10]Quadro tendenziale 28-6-2005'!#REF!</definedName>
    <definedName name="tadManutenz07">'[10]Quadro tendenziale 28-6-2005'!#REF!</definedName>
    <definedName name="tadManutenz08">'[10]Quadro tendenziale 28-6-2005'!#REF!</definedName>
    <definedName name="tadmedgen00">'[10]Quadro tendenziale 28-6-2005'!#REF!</definedName>
    <definedName name="tadmedgen01">'[10]Quadro tendenziale 28-6-2005'!#REF!</definedName>
    <definedName name="tadmedgen02">'[10]Quadro tendenziale 28-6-2005'!#REF!</definedName>
    <definedName name="tadmedgen03">'[10]Quadro tendenziale 28-6-2005'!#REF!</definedName>
    <definedName name="tadmedgen04">'[10]Quadro tendenziale 28-6-2005'!#REF!</definedName>
    <definedName name="tadmedgen05">'[10]Quadro tendenziale 28-6-2005'!#REF!</definedName>
    <definedName name="tadmedgen06">'[10]Quadro tendenziale 28-6-2005'!#REF!</definedName>
    <definedName name="tadmedgen07">'[10]Quadro tendenziale 28-6-2005'!#REF!</definedName>
    <definedName name="tadmedgen08">'[10]Quadro tendenziale 28-6-2005'!#REF!</definedName>
    <definedName name="tadOnFin00">'[10]Quadro tendenziale 28-6-2005'!#REF!</definedName>
    <definedName name="tadOnFin01">'[10]Quadro tendenziale 28-6-2005'!#REF!</definedName>
    <definedName name="tadOnFin02">'[10]Quadro tendenziale 28-6-2005'!#REF!</definedName>
    <definedName name="tadOnFin03">'[10]Quadro tendenziale 28-6-2005'!#REF!</definedName>
    <definedName name="tadOnFin04">'[10]Quadro tendenziale 28-6-2005'!#REF!</definedName>
    <definedName name="tadOnFin05">'[10]Quadro tendenziale 28-6-2005'!#REF!</definedName>
    <definedName name="tadOnFin06">'[10]Quadro tendenziale 28-6-2005'!#REF!</definedName>
    <definedName name="tadOnFin07">'[10]Quadro tendenziale 28-6-2005'!#REF!</definedName>
    <definedName name="tadOnFin08">'[10]Quadro tendenziale 28-6-2005'!#REF!</definedName>
    <definedName name="tadOspPriv00">'[10]Quadro tendenziale 28-6-2005'!#REF!</definedName>
    <definedName name="tadOspPriv01">'[10]Quadro tendenziale 28-6-2005'!#REF!</definedName>
    <definedName name="tadOspPriv02">'[10]Quadro tendenziale 28-6-2005'!#REF!</definedName>
    <definedName name="tadOspPriv03">'[10]Quadro tendenziale 28-6-2005'!#REF!</definedName>
    <definedName name="tadOspPriv04">'[10]Quadro tendenziale 28-6-2005'!#REF!</definedName>
    <definedName name="tadOspPriv05">'[10]Quadro tendenziale 28-6-2005'!#REF!</definedName>
    <definedName name="tadOspPriv06">'[10]Quadro tendenziale 28-6-2005'!#REF!</definedName>
    <definedName name="tadOspPriv07">'[10]Quadro tendenziale 28-6-2005'!#REF!</definedName>
    <definedName name="tadOspPriv08">'[10]Quadro tendenziale 28-6-2005'!#REF!</definedName>
    <definedName name="tadOspPubb00">'[10]Quadro tendenziale 28-6-2005'!#REF!</definedName>
    <definedName name="tadOspPubb01">'[10]Quadro tendenziale 28-6-2005'!#REF!</definedName>
    <definedName name="tadOspPubb02">'[10]Quadro tendenziale 28-6-2005'!#REF!</definedName>
    <definedName name="tadOspPubb03">'[10]Quadro tendenziale 28-6-2005'!#REF!</definedName>
    <definedName name="tadOspPubb04">'[10]Quadro tendenziale 28-6-2005'!#REF!</definedName>
    <definedName name="tadOspPubb05">'[10]Quadro tendenziale 28-6-2005'!#REF!</definedName>
    <definedName name="tadOspPubb06">'[10]Quadro tendenziale 28-6-2005'!#REF!</definedName>
    <definedName name="tadOspPubb07">'[10]Quadro tendenziale 28-6-2005'!#REF!</definedName>
    <definedName name="tadOspPubb08">'[10]Quadro tendenziale 28-6-2005'!#REF!</definedName>
    <definedName name="tadServApp00">'[10]Quadro tendenziale 28-6-2005'!#REF!</definedName>
    <definedName name="tadServApp01">'[10]Quadro tendenziale 28-6-2005'!#REF!</definedName>
    <definedName name="tadServApp02">'[10]Quadro tendenziale 28-6-2005'!#REF!</definedName>
    <definedName name="tadServApp03">'[10]Quadro tendenziale 28-6-2005'!#REF!</definedName>
    <definedName name="tadServApp04">'[10]Quadro tendenziale 28-6-2005'!#REF!</definedName>
    <definedName name="tadServApp05">'[10]Quadro tendenziale 28-6-2005'!#REF!</definedName>
    <definedName name="tadServApp06">'[10]Quadro tendenziale 28-6-2005'!#REF!</definedName>
    <definedName name="tadServApp07">'[10]Quadro tendenziale 28-6-2005'!#REF!</definedName>
    <definedName name="tadServApp08">'[10]Quadro tendenziale 28-6-2005'!#REF!</definedName>
    <definedName name="tadSpecPriv00">'[10]Quadro tendenziale 28-6-2005'!#REF!</definedName>
    <definedName name="tadSpecPriv01">'[10]Quadro tendenziale 28-6-2005'!#REF!</definedName>
    <definedName name="tadSpecPriv02">'[10]Quadro tendenziale 28-6-2005'!#REF!</definedName>
    <definedName name="tadSpecPriv03">'[10]Quadro tendenziale 28-6-2005'!#REF!</definedName>
    <definedName name="tadSpecPriv04">'[10]Quadro tendenziale 28-6-2005'!#REF!</definedName>
    <definedName name="tadSpecPriv05">'[10]Quadro tendenziale 28-6-2005'!#REF!</definedName>
    <definedName name="tadSpecPriv06">'[10]Quadro tendenziale 28-6-2005'!#REF!</definedName>
    <definedName name="tadSpecPriv07">'[10]Quadro tendenziale 28-6-2005'!#REF!</definedName>
    <definedName name="tadSpecPriv08">'[10]Quadro tendenziale 28-6-2005'!#REF!</definedName>
    <definedName name="tadSpecPubb00">'[10]Quadro tendenziale 28-6-2005'!#REF!</definedName>
    <definedName name="tadSpecPubb01">'[10]Quadro tendenziale 28-6-2005'!#REF!</definedName>
    <definedName name="tadSpecPubb02">'[10]Quadro tendenziale 28-6-2005'!#REF!</definedName>
    <definedName name="tadSpecPubb03">'[10]Quadro tendenziale 28-6-2005'!#REF!</definedName>
    <definedName name="tadSpecPubb04">'[10]Quadro tendenziale 28-6-2005'!#REF!</definedName>
    <definedName name="tadSpecPubb05">'[10]Quadro tendenziale 28-6-2005'!#REF!</definedName>
    <definedName name="tadSpecPubb06">'[10]Quadro tendenziale 28-6-2005'!#REF!</definedName>
    <definedName name="tadSpecPubb07">'[10]Quadro tendenziale 28-6-2005'!#REF!</definedName>
    <definedName name="tadSpecPubb08">'[10]Quadro tendenziale 28-6-2005'!#REF!</definedName>
    <definedName name="TassoDH">[16]Ricavi!#REF!</definedName>
    <definedName name="TassoDRG">[16]Ricavi!#REF!</definedName>
    <definedName name="TassoPrestazioni">[16]Ricavi!#REF!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DATIDEF2">#REF!</definedName>
    <definedName name="TemparaneoScritture">#REF!</definedName>
    <definedName name="TextRefCopyRangeCount" hidden="1">2</definedName>
    <definedName name="TimbratureMese_Sede">#REF!</definedName>
    <definedName name="tinflprev00">'[36]Quadro programmatico 19-9-2005'!$D$8</definedName>
    <definedName name="tinflprev01">'[36]Quadro programmatico 19-9-2005'!$E$8</definedName>
    <definedName name="tinflprev02">'[36]Quadro programmatico 19-9-2005'!$F$8</definedName>
    <definedName name="tinflprev03">'[36]Quadro programmatico 19-9-2005'!$G$8</definedName>
    <definedName name="tinflprev04">'[36]Quadro programmatico 19-9-2005'!$H$8</definedName>
    <definedName name="tinflprev05">'[36]Quadro programmatico 19-9-2005'!$I$8</definedName>
    <definedName name="tinflprev06">'[36]Quadro programmatico 19-9-2005'!$J$8</definedName>
    <definedName name="tinflprev07">'[36]Quadro programmatico 19-9-2005'!$K$8</definedName>
    <definedName name="tinflprev08">'[36]Quadro programmatico 19-9-2005'!$L$8</definedName>
    <definedName name="tinflprog00">'[36]Quadro programmatico 19-9-2005'!$D$6</definedName>
    <definedName name="tinflprog01">'[36]Quadro programmatico 19-9-2005'!$E$6</definedName>
    <definedName name="tinflprog02">'[36]Quadro programmatico 19-9-2005'!$F$6</definedName>
    <definedName name="tinflprog03">'[36]Quadro programmatico 19-9-2005'!$G$6</definedName>
    <definedName name="tinflprog04">'[36]Quadro programmatico 19-9-2005'!$H$6</definedName>
    <definedName name="tinflprog05">'[36]Quadro programmatico 19-9-2005'!$I$6</definedName>
    <definedName name="tinflprog06">'[36]Quadro programmatico 19-9-2005'!$J$6</definedName>
    <definedName name="tinflprog07">'[36]Quadro programmatico 19-9-2005'!$K$6</definedName>
    <definedName name="tinflprog08">'[36]Quadro programmatico 19-9-2005'!$L$6</definedName>
    <definedName name="tinflprog09">'[36]Quadro programmatico 19-9-2005'!$M$6</definedName>
    <definedName name="TIPOLOGIA">'[8]Supporto Data'!$B$2:$B$3</definedName>
    <definedName name="tot">[37]Delibere1!$D$132</definedName>
    <definedName name="Tot101a95">#REF!</definedName>
    <definedName name="Tot101a96">#REF!</definedName>
    <definedName name="Tot101a97">#REF!</definedName>
    <definedName name="Tot104a95">#REF!</definedName>
    <definedName name="Tot104a96">#REF!</definedName>
    <definedName name="Tot104a97">#REF!</definedName>
    <definedName name="Tot107a95">#REF!</definedName>
    <definedName name="Tot107a96">#REF!</definedName>
    <definedName name="Tot107a97">#REF!</definedName>
    <definedName name="Tot110a95">#REF!</definedName>
    <definedName name="Tot110a96">#REF!</definedName>
    <definedName name="Tot110a97">#REF!</definedName>
    <definedName name="Tot113a95">#REF!</definedName>
    <definedName name="Tot113a96">#REF!</definedName>
    <definedName name="Tot113a97">#REF!</definedName>
    <definedName name="Tot11a95">#REF!</definedName>
    <definedName name="Tot11a96">#REF!</definedName>
    <definedName name="Tot11a97">#REF!</definedName>
    <definedName name="Tot120a95">#REF!</definedName>
    <definedName name="Tot120a96">#REF!</definedName>
    <definedName name="Tot120a97">#REF!</definedName>
    <definedName name="Tot123a95">#REF!</definedName>
    <definedName name="Tot123a96">#REF!</definedName>
    <definedName name="Tot123a97">#REF!</definedName>
    <definedName name="Tot126a95">#REF!</definedName>
    <definedName name="Tot126a96">#REF!</definedName>
    <definedName name="Tot126a97">#REF!</definedName>
    <definedName name="Tot129a95">#REF!</definedName>
    <definedName name="Tot129a96">#REF!</definedName>
    <definedName name="Tot129a97">#REF!</definedName>
    <definedName name="Tot132a95">#REF!</definedName>
    <definedName name="Tot132a96">#REF!</definedName>
    <definedName name="Tot132a97">#REF!</definedName>
    <definedName name="Tot133a95">#REF!</definedName>
    <definedName name="Tot133a96">#REF!</definedName>
    <definedName name="Tot133a97">#REF!</definedName>
    <definedName name="Tot139a95">#REF!</definedName>
    <definedName name="Tot139a96">#REF!</definedName>
    <definedName name="Tot139a97">#REF!</definedName>
    <definedName name="Tot142a95">#REF!</definedName>
    <definedName name="Tot142a96">#REF!</definedName>
    <definedName name="Tot142a97">#REF!</definedName>
    <definedName name="Tot145a95">#REF!</definedName>
    <definedName name="Tot145a96">#REF!</definedName>
    <definedName name="Tot145a97">#REF!</definedName>
    <definedName name="Tot146a95">#REF!</definedName>
    <definedName name="Tot146a96">#REF!</definedName>
    <definedName name="Tot146a97">#REF!</definedName>
    <definedName name="Tot148a95">#REF!</definedName>
    <definedName name="Tot148a96">#REF!</definedName>
    <definedName name="Tot148a97">#REF!</definedName>
    <definedName name="Tot14a95">#REF!</definedName>
    <definedName name="Tot14a96">#REF!</definedName>
    <definedName name="Tot14a97">#REF!</definedName>
    <definedName name="Tot155a95">#REF!</definedName>
    <definedName name="Tot155a96">#REF!</definedName>
    <definedName name="Tot155a97">#REF!</definedName>
    <definedName name="Tot158a95">#REF!</definedName>
    <definedName name="Tot158a96">#REF!</definedName>
    <definedName name="Tot158a97">#REF!</definedName>
    <definedName name="Tot159a95">#REF!</definedName>
    <definedName name="Tot159a96">#REF!</definedName>
    <definedName name="Tot159a97">#REF!</definedName>
    <definedName name="Tot161a95">#REF!</definedName>
    <definedName name="Tot161a96">#REF!</definedName>
    <definedName name="Tot161a97">#REF!</definedName>
    <definedName name="Tot164a95">#REF!</definedName>
    <definedName name="Tot164a96">#REF!</definedName>
    <definedName name="Tot164a97">#REF!</definedName>
    <definedName name="Tot167a95">#REF!</definedName>
    <definedName name="Tot167a96">#REF!</definedName>
    <definedName name="Tot167a97">#REF!</definedName>
    <definedName name="Tot174a95">#REF!</definedName>
    <definedName name="Tot174a96">#REF!</definedName>
    <definedName name="Tot174a97">#REF!</definedName>
    <definedName name="TOT177A95">#REF!</definedName>
    <definedName name="TOT177A96">#REF!</definedName>
    <definedName name="TOT177A97">#REF!</definedName>
    <definedName name="Tot17a95">#REF!</definedName>
    <definedName name="Tot17a96">#REF!</definedName>
    <definedName name="Tot17a97">#REF!</definedName>
    <definedName name="Tot180a95">#REF!</definedName>
    <definedName name="Tot180a96">#REF!</definedName>
    <definedName name="Tot180a97">#REF!</definedName>
    <definedName name="Tot187a95">#REF!</definedName>
    <definedName name="Tot187a96">#REF!</definedName>
    <definedName name="Tot187a97">#REF!</definedName>
    <definedName name="Tot190a95">#REF!</definedName>
    <definedName name="Tot190a96">#REF!</definedName>
    <definedName name="Tot190a97">#REF!</definedName>
    <definedName name="tot193a95">#REF!</definedName>
    <definedName name="tot193a96">#REF!</definedName>
    <definedName name="tot193a97">#REF!</definedName>
    <definedName name="Tot200a95">#REF!</definedName>
    <definedName name="Tot200a96">#REF!</definedName>
    <definedName name="Tot200a97">#REF!</definedName>
    <definedName name="Tot20a95">#REF!</definedName>
    <definedName name="Tot20a96">#REF!</definedName>
    <definedName name="Tot20a97">#REF!</definedName>
    <definedName name="Tot210a95">#REF!</definedName>
    <definedName name="Tot210a96">#REF!</definedName>
    <definedName name="Tot210a97">#REF!</definedName>
    <definedName name="Tot213a95">#REF!</definedName>
    <definedName name="Tot213a96">#REF!</definedName>
    <definedName name="Tot213a97">#REF!</definedName>
    <definedName name="Tot216a95">#REF!</definedName>
    <definedName name="Tot216a96">#REF!</definedName>
    <definedName name="Tot216a97">#REF!</definedName>
    <definedName name="Tot224a95">#REF!</definedName>
    <definedName name="Tot224a96">#REF!</definedName>
    <definedName name="Tot224a97">#REF!</definedName>
    <definedName name="Tot225a95">#REF!</definedName>
    <definedName name="Tot225a96">#REF!</definedName>
    <definedName name="Tot225a97">#REF!</definedName>
    <definedName name="Tot226a95">#REF!</definedName>
    <definedName name="Tot226a96">#REF!</definedName>
    <definedName name="Tot226a97">#REF!</definedName>
    <definedName name="Tot229a95">#REF!</definedName>
    <definedName name="Tot229a96">#REF!</definedName>
    <definedName name="Tot229a97">#REF!</definedName>
    <definedName name="Tot232a95">#REF!</definedName>
    <definedName name="Tot232a96">#REF!</definedName>
    <definedName name="Tot232a97">#REF!</definedName>
    <definedName name="Tot235a95">#REF!</definedName>
    <definedName name="Tot235a96">#REF!</definedName>
    <definedName name="Tot235a97">#REF!</definedName>
    <definedName name="Tot236a95">#REF!</definedName>
    <definedName name="Tot236a96">#REF!</definedName>
    <definedName name="Tot236a97">#REF!</definedName>
    <definedName name="Tot238a95">#REF!</definedName>
    <definedName name="TOT238A96">#REF!</definedName>
    <definedName name="TOT238A97">#REF!</definedName>
    <definedName name="Tot23a95">#REF!</definedName>
    <definedName name="Tot23a96">#REF!</definedName>
    <definedName name="Tot23a97">#REF!</definedName>
    <definedName name="Tot245a95">#REF!</definedName>
    <definedName name="Tot245a96">#REF!</definedName>
    <definedName name="Tot245a97">#REF!</definedName>
    <definedName name="Tot252a95">#REF!</definedName>
    <definedName name="Tot252a96">#REF!</definedName>
    <definedName name="Tot252a97">#REF!</definedName>
    <definedName name="Tot253a95">#REF!</definedName>
    <definedName name="Tot253a96">#REF!</definedName>
    <definedName name="Tot253a97">#REF!</definedName>
    <definedName name="Tot254a95">#REF!</definedName>
    <definedName name="Tot254a96">#REF!</definedName>
    <definedName name="Tot254a97">#REF!</definedName>
    <definedName name="Tot258a95">#REF!</definedName>
    <definedName name="Tot258a96">#REF!</definedName>
    <definedName name="Tot258a97">#REF!</definedName>
    <definedName name="Tot26a95">#REF!</definedName>
    <definedName name="Tot26a96">#REF!</definedName>
    <definedName name="Tot26a97">#REF!</definedName>
    <definedName name="Tot271a95">#REF!</definedName>
    <definedName name="Tot271a96">#REF!</definedName>
    <definedName name="Tot271a97">#REF!</definedName>
    <definedName name="Tot273a95">#REF!</definedName>
    <definedName name="Tot273a96">#REF!</definedName>
    <definedName name="Tot273a97">#REF!</definedName>
    <definedName name="Tot274a95">#REF!</definedName>
    <definedName name="Tot274a96">#REF!</definedName>
    <definedName name="Tot274a97">#REF!</definedName>
    <definedName name="Tot277a95">#REF!</definedName>
    <definedName name="Tot277a96">#REF!</definedName>
    <definedName name="Tot277a97">#REF!</definedName>
    <definedName name="tot284a95">#REF!</definedName>
    <definedName name="tot284a96">#REF!</definedName>
    <definedName name="tot284a97">#REF!</definedName>
    <definedName name="Tot29a95">#REF!</definedName>
    <definedName name="Tot29a96">#REF!</definedName>
    <definedName name="Tot29a97">#REF!</definedName>
    <definedName name="Tot2a95">#REF!</definedName>
    <definedName name="Tot2a96">#REF!</definedName>
    <definedName name="Tot2a97">#REF!</definedName>
    <definedName name="Tot300a95">#REF!</definedName>
    <definedName name="Tot300a96">#REF!</definedName>
    <definedName name="Tot300a97">#REF!</definedName>
    <definedName name="Tot303a95">#REF!</definedName>
    <definedName name="Tot303a96">#REF!</definedName>
    <definedName name="Tot303a97">#REF!</definedName>
    <definedName name="Tot320a95">#REF!</definedName>
    <definedName name="Tot320a96">#REF!</definedName>
    <definedName name="Tot320a97">#REF!</definedName>
    <definedName name="Tot323a95">#REF!</definedName>
    <definedName name="Tot323a96">#REF!</definedName>
    <definedName name="Tot323a97">#REF!</definedName>
    <definedName name="Tot326a95">#REF!</definedName>
    <definedName name="Tot326a96">#REF!</definedName>
    <definedName name="Tot326a97">#REF!</definedName>
    <definedName name="Tot329a95">#REF!</definedName>
    <definedName name="Tot329a96">#REF!</definedName>
    <definedName name="Tot329a97">#REF!</definedName>
    <definedName name="Tot332a95">#REF!</definedName>
    <definedName name="Tot332a96">#REF!</definedName>
    <definedName name="Tot332a97">#REF!</definedName>
    <definedName name="Tot335a95">#REF!</definedName>
    <definedName name="Tot335a96">#REF!</definedName>
    <definedName name="Tot335a97">#REF!</definedName>
    <definedName name="Tot338a95">#REF!</definedName>
    <definedName name="Tot338a96">#REF!</definedName>
    <definedName name="Tot338a97">#REF!</definedName>
    <definedName name="Tot35a95">#REF!</definedName>
    <definedName name="Tot35a96">#REF!</definedName>
    <definedName name="Tot35a97">#REF!</definedName>
    <definedName name="Tot37a95">#REF!</definedName>
    <definedName name="Tot37a96">#REF!</definedName>
    <definedName name="Tot37a97">#REF!</definedName>
    <definedName name="Tot3a95">#REF!</definedName>
    <definedName name="Tot3a96">#REF!</definedName>
    <definedName name="Tot3a97">#REF!</definedName>
    <definedName name="Tot42a95">#REF!</definedName>
    <definedName name="Tot42a96">#REF!</definedName>
    <definedName name="Tot42a97">#REF!</definedName>
    <definedName name="Tot48a95">#REF!</definedName>
    <definedName name="Tot48a96">#REF!</definedName>
    <definedName name="Tot48a97">#REF!</definedName>
    <definedName name="Tot51a95">#REF!</definedName>
    <definedName name="Tot51a96">#REF!</definedName>
    <definedName name="Tot51a97">#REF!</definedName>
    <definedName name="Tot54a95">#REF!</definedName>
    <definedName name="Tot54a96">#REF!</definedName>
    <definedName name="Tot54a97">#REF!</definedName>
    <definedName name="Tot57a95">#REF!</definedName>
    <definedName name="Tot57a96">#REF!</definedName>
    <definedName name="Tot57a97">#REF!</definedName>
    <definedName name="Tot60a95">#REF!</definedName>
    <definedName name="Tot60a96">#REF!</definedName>
    <definedName name="Tot60a97">#REF!</definedName>
    <definedName name="Tot61a95">#REF!</definedName>
    <definedName name="Tot61a96">#REF!</definedName>
    <definedName name="Tot61a97">#REF!</definedName>
    <definedName name="Tot62a95">#REF!</definedName>
    <definedName name="Tot62a96">#REF!</definedName>
    <definedName name="Tot62a97">#REF!</definedName>
    <definedName name="Tot63a95">#REF!</definedName>
    <definedName name="Tot63a96">#REF!</definedName>
    <definedName name="Tot63a97">#REF!</definedName>
    <definedName name="Tot64a95">#REF!</definedName>
    <definedName name="Tot64a96">#REF!</definedName>
    <definedName name="Tot64a97">#REF!</definedName>
    <definedName name="Tot75a95">#REF!</definedName>
    <definedName name="Tot75a96">#REF!</definedName>
    <definedName name="Tot75a97">#REF!</definedName>
    <definedName name="Tot85a95">#REF!</definedName>
    <definedName name="Tot85a96">#REF!</definedName>
    <definedName name="Tot85a97">#REF!</definedName>
    <definedName name="Tot8a95">#REF!</definedName>
    <definedName name="Tot8a96">#REF!</definedName>
    <definedName name="Tot8a97">#REF!</definedName>
    <definedName name="Tot91a95">#REF!</definedName>
    <definedName name="Tot91a96">#REF!</definedName>
    <definedName name="Tot91a97">#REF!</definedName>
    <definedName name="Tot93a95">#REF!</definedName>
    <definedName name="Tot93a96">#REF!</definedName>
    <definedName name="Tot93a97">#REF!</definedName>
    <definedName name="Tot98a95">#REF!</definedName>
    <definedName name="Tot98a96">#REF!</definedName>
    <definedName name="Tot98a97">#REF!</definedName>
    <definedName name="totale">[37]Delibere1!$E$132</definedName>
    <definedName name="TOTALE__PUBBLICA__AMMINISTRAZIONE______CONSOLIDATO">#REF!</definedName>
    <definedName name="TotaleImporti">#REF!</definedName>
    <definedName name="TotalePagamenti">#REF!</definedName>
    <definedName name="Totali_2000_per_UO_e_CE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'[36]Quadro programmatico 19-9-2005'!$D$13</definedName>
    <definedName name="tvarPIL01">'[36]Quadro programmatico 19-9-2005'!$E$13</definedName>
    <definedName name="tvarPIL02">'[36]Quadro programmatico 19-9-2005'!$F$13</definedName>
    <definedName name="tvarPIL03">'[36]Quadro programmatico 19-9-2005'!$G$13</definedName>
    <definedName name="tvarPIL04">'[36]Quadro programmatico 19-9-2005'!$H$13</definedName>
    <definedName name="tvarPIL05">'[38]Quadro Programmatico 27-7'!$I$16</definedName>
    <definedName name="tvarPIL06">'[36]Quadro programmatico 19-9-2005'!$J$13</definedName>
    <definedName name="tvarPIL07">'[36]Quadro programmatico 19-9-2005'!$K$13</definedName>
    <definedName name="tvarPIL08">'[36]Quadro programmatico 19-9-2005'!$L$13</definedName>
    <definedName name="tvarPILrgs04">'[10]Quadro tendenziale 28-6-2005'!#REF!</definedName>
    <definedName name="tvarPILrgs05">'[10]Quadro tendenziale 28-6-2005'!#REF!</definedName>
    <definedName name="tvarPILrgs06">'[10]Quadro tendenziale 28-6-2005'!#REF!</definedName>
    <definedName name="tvarPILrgs07">'[10]Quadro tendenziale 28-6-2005'!#REF!</definedName>
    <definedName name="tvarPILrgs08">'[10]Quadro tendenziale 28-6-2005'!#REF!</definedName>
    <definedName name="UNITA_MEDIE_04">#REF!</definedName>
    <definedName name="UUU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">'[11]Capitale e riserve'!#REF!</definedName>
    <definedName name="VOCI_STIPENDIALI">#REF!</definedName>
    <definedName name="VSAnteMar2002_105">#REF!</definedName>
    <definedName name="vvvv" hidden="1">{#N/A,#N/A,FALSE,"Indice"}</definedName>
    <definedName name="w">[1]BILCONS!#REF!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Aging._.and._.Trend._.Analysis." hidden="1">{#N/A,#N/A,FALSE,"Aging Summary";#N/A,#N/A,FALSE,"Ratio Analysis";#N/A,#N/A,FALSE,"Test 120 Day Accts";#N/A,#N/A,FALSE,"Tickmarks"}</definedName>
    <definedName name="wrn.Danilo." hidden="1">{#N/A,#N/A,TRUE,"Main Issues";#N/A,#N/A,TRUE,"Income statement ($)"}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7" i="1" l="1"/>
  <c r="F114" i="1"/>
  <c r="F112" i="1"/>
  <c r="F111" i="1"/>
  <c r="F110" i="1"/>
  <c r="F108" i="1"/>
  <c r="F107" i="1"/>
  <c r="F106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1" i="1"/>
  <c r="F89" i="1"/>
  <c r="F88" i="1"/>
  <c r="F87" i="1"/>
  <c r="F86" i="1"/>
  <c r="F85" i="1"/>
  <c r="F84" i="1"/>
  <c r="F83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6" i="1"/>
  <c r="F65" i="1"/>
  <c r="F64" i="1"/>
  <c r="F63" i="1"/>
  <c r="F62" i="1"/>
  <c r="F61" i="1"/>
  <c r="F60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5" i="1"/>
  <c r="F34" i="1"/>
  <c r="F33" i="1"/>
  <c r="F29" i="1"/>
  <c r="F26" i="1"/>
  <c r="F23" i="1"/>
  <c r="F22" i="1"/>
  <c r="F19" i="1"/>
  <c r="F18" i="1"/>
  <c r="F17" i="1"/>
  <c r="F16" i="1"/>
  <c r="F14" i="1"/>
  <c r="F13" i="1"/>
  <c r="F11" i="1"/>
  <c r="F10" i="1"/>
  <c r="F9" i="1"/>
  <c r="F8" i="1"/>
  <c r="F7" i="1"/>
  <c r="C90" i="1"/>
  <c r="F90" i="1" s="1"/>
  <c r="C109" i="1"/>
  <c r="C113" i="1" s="1"/>
  <c r="F113" i="1" s="1"/>
  <c r="C82" i="1"/>
  <c r="F82" i="1" s="1"/>
  <c r="K81" i="1"/>
  <c r="K80" i="1"/>
  <c r="J80" i="1"/>
  <c r="K79" i="1"/>
  <c r="K78" i="1"/>
  <c r="K77" i="1"/>
  <c r="K76" i="1"/>
  <c r="C67" i="1"/>
  <c r="F67" i="1" s="1"/>
  <c r="C54" i="1"/>
  <c r="F54" i="1" s="1"/>
  <c r="C40" i="1"/>
  <c r="C38" i="1"/>
  <c r="F38" i="1" s="1"/>
  <c r="C37" i="1"/>
  <c r="F37" i="1" s="1"/>
  <c r="C36" i="1"/>
  <c r="F36" i="1" s="1"/>
  <c r="C32" i="1"/>
  <c r="F32" i="1" s="1"/>
  <c r="C31" i="1"/>
  <c r="F31" i="1" s="1"/>
  <c r="C30" i="1"/>
  <c r="F30" i="1" s="1"/>
  <c r="C25" i="1"/>
  <c r="C27" i="1" s="1"/>
  <c r="F27" i="1" s="1"/>
  <c r="C21" i="1"/>
  <c r="C24" i="1" s="1"/>
  <c r="F24" i="1" s="1"/>
  <c r="C20" i="1"/>
  <c r="F20" i="1" s="1"/>
  <c r="C13" i="1"/>
  <c r="C15" i="1" s="1"/>
  <c r="F15" i="1" s="1"/>
  <c r="C11" i="1"/>
  <c r="C10" i="1"/>
  <c r="C9" i="1"/>
  <c r="G75" i="1" s="1"/>
  <c r="F25" i="1" l="1"/>
  <c r="F109" i="1"/>
  <c r="F21" i="1"/>
  <c r="C39" i="1"/>
  <c r="F39" i="1" s="1"/>
  <c r="C98" i="1"/>
  <c r="F98" i="1" s="1"/>
  <c r="K75" i="1"/>
  <c r="G82" i="1"/>
  <c r="C12" i="1"/>
  <c r="C28" i="1" l="1"/>
  <c r="F12" i="1"/>
  <c r="C59" i="1" l="1"/>
  <c r="F28" i="1"/>
  <c r="F59" i="1" l="1"/>
  <c r="C115" i="1"/>
  <c r="C116" i="1" l="1"/>
  <c r="F115" i="1"/>
  <c r="C118" i="1" l="1"/>
  <c r="F118" i="1" s="1"/>
  <c r="F116" i="1"/>
</calcChain>
</file>

<file path=xl/sharedStrings.xml><?xml version="1.0" encoding="utf-8"?>
<sst xmlns="http://schemas.openxmlformats.org/spreadsheetml/2006/main" count="233" uniqueCount="143">
  <si>
    <t>SCHEMA DI RENDICONTO FINANZIARIO</t>
  </si>
  <si>
    <t>2023 Prev</t>
  </si>
  <si>
    <t>OPERAZIONI DI GESTIONE REDDITUALE</t>
  </si>
  <si>
    <t>(+)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</si>
  <si>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</si>
  <si>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</si>
  <si>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</si>
  <si>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</si>
  <si>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</si>
  <si>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</si>
  <si>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</si>
  <si>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</si>
  <si>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</si>
  <si>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</si>
  <si>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</si>
  <si>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</si>
  <si>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</si>
  <si>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</si>
  <si>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</si>
  <si>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 finanziarie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</si>
  <si>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</si>
  <si>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</si>
  <si>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</si>
  <si>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</si>
  <si>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</t>
  </si>
  <si>
    <t>- Fondo per rischi ed oneri futuri</t>
  </si>
  <si>
    <t>TOTALE Flusso di CCN della gestione corrente</t>
  </si>
  <si>
    <t>(+)/(-)</t>
  </si>
  <si>
    <t>aumento/diminuzione debiti verso Stato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</si>
  <si>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</si>
  <si>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</si>
  <si>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</si>
  <si>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</si>
  <si>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</si>
  <si>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</si>
  <si>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</si>
  <si>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</si>
  <si>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</si>
  <si>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</si>
  <si>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</si>
  <si>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</si>
  <si>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</si>
  <si>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</si>
  <si>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</si>
  <si>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</si>
  <si>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</si>
  <si>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</si>
  <si>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</si>
  <si>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</si>
  <si>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</si>
  <si>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</si>
  <si>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</si>
  <si>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</si>
  <si>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</si>
  <si>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</si>
  <si>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</si>
  <si>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</si>
  <si>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</si>
  <si>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</si>
  <si>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</si>
  <si>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</si>
  <si>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</si>
  <si>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</si>
  <si>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</si>
  <si>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</si>
  <si>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</si>
  <si>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</si>
  <si>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</si>
  <si>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</si>
  <si>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</si>
  <si>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</si>
  <si>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</si>
  <si>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>Descrizione Conto</t>
  </si>
  <si>
    <t>Scritture allineamento 1/01/2019</t>
  </si>
  <si>
    <t>Incrementi 2019
libro cespiti</t>
  </si>
  <si>
    <t xml:space="preserve">Acquisto fabbricati </t>
  </si>
  <si>
    <t>Amm.to Fabbric. indisp. (gravati da vinc. di destinaz.)</t>
  </si>
  <si>
    <t>Concessioni, software, licenze d'uso e marchi</t>
  </si>
  <si>
    <t xml:space="preserve">Acquisto impianti e macchinari </t>
  </si>
  <si>
    <t>Amm.to Impianti e macchinari</t>
  </si>
  <si>
    <t>Terreni disponibili</t>
  </si>
  <si>
    <t xml:space="preserve">Acquisto attrezzature sanitarie e scientifiche </t>
  </si>
  <si>
    <t>Amm.to Attrezzature sanitarie</t>
  </si>
  <si>
    <t>Fabbric. indisp. (gravati da vincolo di destinaz.)</t>
  </si>
  <si>
    <t xml:space="preserve">Acquisto mobili e arredi </t>
  </si>
  <si>
    <t>Amm.to Mobili e arredi d'ufficio</t>
  </si>
  <si>
    <t>Fabbric. dispon. (non gravati da vinc. di destin.)</t>
  </si>
  <si>
    <t xml:space="preserve">Acquisto automezzi </t>
  </si>
  <si>
    <t>Amm.to Autov., motov. e simili (comprese ambul.)</t>
  </si>
  <si>
    <t>Impianti e macchinari</t>
  </si>
  <si>
    <t xml:space="preserve">Acquisto altri beni materiali </t>
  </si>
  <si>
    <t>Attrezzature sanitarie</t>
  </si>
  <si>
    <t>Immobilizzazioni in corso</t>
  </si>
  <si>
    <t>Amm.to Macchine elettroniche</t>
  </si>
  <si>
    <t>Attrezzature non sanitarie</t>
  </si>
  <si>
    <t>Acquisto Immobilizzazioni Materiali</t>
  </si>
  <si>
    <t>Amm.to Macchine ordinarie d'ufficio</t>
  </si>
  <si>
    <t>Mobili e arredi</t>
  </si>
  <si>
    <t>Valore netto  contabile terreni dismessi</t>
  </si>
  <si>
    <t>Amm.to Telefoni cellulari</t>
  </si>
  <si>
    <t>Autov.,motov., e simili (comprese ambulanze)</t>
  </si>
  <si>
    <t>Valore netto  contabile fabbricati dismessi</t>
  </si>
  <si>
    <t>Amm.to Altri beni materiali</t>
  </si>
  <si>
    <t>Macchine elettroniche per ufficio</t>
  </si>
  <si>
    <t>Valore netto  contabile impianti e macchinari dismessi</t>
  </si>
  <si>
    <t>Amm.to Attrezz. non sanitarie</t>
  </si>
  <si>
    <t>Macchine ordinarie d'ufficio</t>
  </si>
  <si>
    <t>Valore netto  contabile attrezzature sanitarie e scientifiche dismesse</t>
  </si>
  <si>
    <t>Telefoni cellulari</t>
  </si>
  <si>
    <t>Valore netto  contabile mobili e arredi dismessi</t>
  </si>
  <si>
    <t>Altri beni materiali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</si>
  <si>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</si>
  <si>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</si>
  <si>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</si>
  <si>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</si>
  <si>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</si>
  <si>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</si>
  <si>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</si>
  <si>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</si>
  <si>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</si>
  <si>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</si>
  <si>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</si>
  <si>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</si>
  <si>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</si>
  <si>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</si>
  <si>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</si>
  <si>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</si>
  <si>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</si>
  <si>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</si>
  <si>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</si>
  <si>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</si>
  <si>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</si>
  <si>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</si>
  <si>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</si>
  <si>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</si>
  <si>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</si>
  <si>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</si>
  <si>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</si>
  <si>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</si>
  <si>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RISULTATO AL NETTO DEI CONTRIBUTI REGIONALI</t>
  </si>
  <si>
    <t>CONTRIBUTO A COPERTURA REGIONALE</t>
  </si>
  <si>
    <t>RISULTATO DI ESERCIZIO</t>
  </si>
  <si>
    <t>2024 Prev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</si>
</sst>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;\(#,##0\)"/>
    <numFmt numFmtId="166" formatCode="_-* #,##0_-;\-* #,##0_-;_-* &quot;-&quot;??_-;_-@_-"/>
    <numFmt numFmtId="167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rebuchet MS"/>
      <family val="2"/>
    </font>
    <font>
      <sz val="10"/>
      <color theme="1"/>
      <name val="Trebuchet MS"/>
      <family val="2"/>
    </font>
    <font>
      <b/>
      <sz val="12"/>
      <name val="Trebuchet MS"/>
      <family val="2"/>
    </font>
    <font>
      <b/>
      <i/>
      <sz val="12"/>
      <name val="Trebuchet MS"/>
      <family val="2"/>
    </font>
    <font>
      <sz val="10"/>
      <name val="Book Antiqua"/>
      <family val="1"/>
    </font>
    <font>
      <i/>
      <sz val="12"/>
      <name val="Trebuchet MS"/>
      <family val="2"/>
    </font>
    <font>
      <sz val="10"/>
      <name val="Arial"/>
      <family val="2"/>
    </font>
    <font>
      <b/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5" fontId="8" fillId="0" borderId="0"/>
    <xf numFmtId="0" fontId="10" fillId="0" borderId="0"/>
  </cellStyleXfs>
  <cellXfs count="70">
    <xf numFmtId="0" fontId="0" fillId="0" borderId="0" xfId="0"/>
    <xf numFmtId="0" fontId="2" fillId="0" borderId="0" xfId="0" applyFont="1"/>
    <xf numFmtId="0" fontId="4" fillId="0" borderId="0" xfId="2" applyFont="1" applyAlignment="1">
      <alignment vertical="center" wrapText="1"/>
    </xf>
    <xf numFmtId="0" fontId="5" fillId="0" borderId="0" xfId="2" applyFont="1" applyAlignment="1">
      <alignment vertical="center" wrapText="1"/>
    </xf>
    <xf numFmtId="164" fontId="5" fillId="0" borderId="0" xfId="1" applyFont="1" applyAlignment="1">
      <alignment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6" fillId="4" borderId="1" xfId="2" applyFont="1" applyFill="1" applyBorder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3" fontId="7" fillId="4" borderId="1" xfId="2" applyNumberFormat="1" applyFont="1" applyFill="1" applyBorder="1" applyAlignment="1">
      <alignment horizontal="right" vertical="center" wrapText="1"/>
    </xf>
    <xf numFmtId="0" fontId="6" fillId="0" borderId="1" xfId="2" quotePrefix="1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165" fontId="6" fillId="0" borderId="1" xfId="2" applyNumberFormat="1" applyFont="1" applyBorder="1" applyAlignment="1">
      <alignment horizontal="right" vertical="center" wrapText="1"/>
    </xf>
    <xf numFmtId="166" fontId="5" fillId="0" borderId="0" xfId="1" applyNumberFormat="1" applyFont="1" applyAlignment="1">
      <alignment vertical="center" wrapText="1"/>
    </xf>
    <xf numFmtId="166" fontId="5" fillId="0" borderId="0" xfId="2" applyNumberFormat="1" applyFont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165" fontId="4" fillId="0" borderId="1" xfId="2" applyNumberFormat="1" applyFont="1" applyBorder="1" applyAlignment="1">
      <alignment vertical="center" wrapText="1"/>
    </xf>
    <xf numFmtId="0" fontId="4" fillId="0" borderId="1" xfId="2" quotePrefix="1" applyFont="1" applyBorder="1" applyAlignment="1">
      <alignment vertical="center" wrapText="1"/>
    </xf>
    <xf numFmtId="0" fontId="4" fillId="0" borderId="1" xfId="2" applyFont="1" applyBorder="1" applyAlignment="1">
      <alignment horizontal="left" vertical="center" wrapText="1"/>
    </xf>
    <xf numFmtId="165" fontId="4" fillId="0" borderId="1" xfId="2" quotePrefix="1" applyNumberFormat="1" applyFont="1" applyBorder="1" applyAlignment="1">
      <alignment horizontal="right" vertical="center" wrapText="1"/>
    </xf>
    <xf numFmtId="37" fontId="6" fillId="4" borderId="1" xfId="3" applyNumberFormat="1" applyFont="1" applyFill="1" applyBorder="1" applyAlignment="1">
      <alignment horizontal="center" vertical="center" wrapText="1"/>
    </xf>
    <xf numFmtId="165" fontId="6" fillId="4" borderId="1" xfId="2" quotePrefix="1" applyNumberFormat="1" applyFont="1" applyFill="1" applyBorder="1" applyAlignment="1">
      <alignment horizontal="right" vertical="center" wrapText="1"/>
    </xf>
    <xf numFmtId="165" fontId="6" fillId="0" borderId="1" xfId="2" quotePrefix="1" applyNumberFormat="1" applyFont="1" applyBorder="1" applyAlignment="1">
      <alignment horizontal="right" vertical="center" wrapText="1"/>
    </xf>
    <xf numFmtId="0" fontId="4" fillId="0" borderId="1" xfId="2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right" vertical="center" wrapText="1"/>
    </xf>
    <xf numFmtId="0" fontId="9" fillId="0" borderId="1" xfId="2" quotePrefix="1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165" fontId="6" fillId="2" borderId="1" xfId="2" applyNumberFormat="1" applyFont="1" applyFill="1" applyBorder="1" applyAlignment="1">
      <alignment horizontal="right" vertical="center" wrapText="1"/>
    </xf>
    <xf numFmtId="0" fontId="9" fillId="0" borderId="1" xfId="2" applyFont="1" applyBorder="1" applyAlignment="1">
      <alignment horizontal="left" vertical="center" wrapText="1"/>
    </xf>
    <xf numFmtId="165" fontId="4" fillId="0" borderId="1" xfId="2" applyNumberFormat="1" applyFont="1" applyBorder="1" applyAlignment="1" applyProtection="1">
      <alignment horizontal="right" vertical="center" wrapText="1"/>
      <protection locked="0"/>
    </xf>
    <xf numFmtId="0" fontId="6" fillId="4" borderId="1" xfId="2" quotePrefix="1" applyFont="1" applyFill="1" applyBorder="1" applyAlignment="1">
      <alignment vertical="center" wrapText="1"/>
    </xf>
    <xf numFmtId="165" fontId="6" fillId="4" borderId="1" xfId="2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4" applyFont="1" applyBorder="1" applyAlignment="1">
      <alignment horizontal="left" vertical="center" wrapText="1"/>
    </xf>
    <xf numFmtId="165" fontId="6" fillId="0" borderId="1" xfId="2" applyNumberFormat="1" applyFont="1" applyBorder="1" applyAlignment="1" applyProtection="1">
      <alignment horizontal="right" vertical="center" wrapText="1"/>
      <protection locked="0"/>
    </xf>
    <xf numFmtId="165" fontId="4" fillId="0" borderId="1" xfId="2" quotePrefix="1" applyNumberFormat="1" applyFont="1" applyBorder="1" applyAlignment="1" applyProtection="1">
      <alignment horizontal="right" vertical="center" wrapText="1"/>
      <protection locked="0"/>
    </xf>
    <xf numFmtId="165" fontId="5" fillId="0" borderId="0" xfId="2" applyNumberFormat="1" applyFont="1" applyAlignment="1">
      <alignment vertical="center" wrapText="1"/>
    </xf>
    <xf numFmtId="165" fontId="6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4" fillId="0" borderId="1" xfId="2" applyNumberFormat="1" applyFont="1" applyBorder="1" applyAlignment="1" applyProtection="1">
      <alignment vertical="center" wrapText="1"/>
      <protection locked="0"/>
    </xf>
    <xf numFmtId="165" fontId="7" fillId="4" borderId="1" xfId="2" applyNumberFormat="1" applyFont="1" applyFill="1" applyBorder="1" applyAlignment="1" applyProtection="1">
      <alignment horizontal="right" vertical="center" wrapText="1"/>
      <protection locked="0"/>
    </xf>
    <xf numFmtId="39" fontId="5" fillId="0" borderId="0" xfId="2" applyNumberFormat="1" applyFont="1" applyAlignment="1">
      <alignment vertical="center" wrapText="1"/>
    </xf>
    <xf numFmtId="166" fontId="5" fillId="0" borderId="0" xfId="1" applyNumberFormat="1" applyFont="1" applyAlignment="1">
      <alignment horizontal="right" vertical="center"/>
    </xf>
    <xf numFmtId="167" fontId="5" fillId="0" borderId="0" xfId="2" applyNumberFormat="1" applyFont="1" applyAlignment="1">
      <alignment vertical="center" wrapText="1"/>
    </xf>
    <xf numFmtId="39" fontId="11" fillId="0" borderId="0" xfId="2" applyNumberFormat="1" applyFont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166" fontId="6" fillId="0" borderId="1" xfId="1" quotePrefix="1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2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right" vertical="center" wrapText="1"/>
    </xf>
    <xf numFmtId="3" fontId="7" fillId="4" borderId="0" xfId="2" applyNumberFormat="1" applyFont="1" applyFill="1" applyBorder="1" applyAlignment="1">
      <alignment horizontal="right" vertical="center" wrapText="1"/>
    </xf>
    <xf numFmtId="165" fontId="6" fillId="0" borderId="0" xfId="2" applyNumberFormat="1" applyFont="1" applyBorder="1" applyAlignment="1">
      <alignment horizontal="right" vertical="center" wrapText="1"/>
    </xf>
    <xf numFmtId="165" fontId="4" fillId="0" borderId="0" xfId="2" applyNumberFormat="1" applyFont="1" applyBorder="1" applyAlignment="1">
      <alignment vertical="center" wrapText="1"/>
    </xf>
    <xf numFmtId="165" fontId="4" fillId="0" borderId="0" xfId="2" quotePrefix="1" applyNumberFormat="1" applyFont="1" applyBorder="1" applyAlignment="1">
      <alignment horizontal="right" vertical="center" wrapText="1"/>
    </xf>
    <xf numFmtId="165" fontId="6" fillId="4" borderId="0" xfId="2" quotePrefix="1" applyNumberFormat="1" applyFont="1" applyFill="1" applyBorder="1" applyAlignment="1">
      <alignment horizontal="right" vertical="center" wrapText="1"/>
    </xf>
    <xf numFmtId="165" fontId="6" fillId="0" borderId="0" xfId="2" quotePrefix="1" applyNumberFormat="1" applyFont="1" applyBorder="1" applyAlignment="1">
      <alignment horizontal="right" vertical="center" wrapText="1"/>
    </xf>
    <xf numFmtId="165" fontId="4" fillId="0" borderId="0" xfId="2" applyNumberFormat="1" applyFont="1" applyBorder="1" applyAlignment="1">
      <alignment horizontal="right" vertical="center" wrapText="1"/>
    </xf>
    <xf numFmtId="165" fontId="6" fillId="2" borderId="0" xfId="2" applyNumberFormat="1" applyFont="1" applyFill="1" applyBorder="1" applyAlignment="1">
      <alignment horizontal="right" vertical="center" wrapText="1"/>
    </xf>
    <xf numFmtId="165" fontId="4" fillId="0" borderId="0" xfId="2" applyNumberFormat="1" applyFont="1" applyBorder="1" applyAlignment="1" applyProtection="1">
      <alignment horizontal="right" vertical="center" wrapText="1"/>
      <protection locked="0"/>
    </xf>
    <xf numFmtId="165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165" fontId="6" fillId="0" borderId="0" xfId="2" applyNumberFormat="1" applyFont="1" applyBorder="1" applyAlignment="1" applyProtection="1">
      <alignment horizontal="right" vertical="center" wrapText="1"/>
      <protection locked="0"/>
    </xf>
    <xf numFmtId="165" fontId="4" fillId="0" borderId="0" xfId="2" quotePrefix="1" applyNumberFormat="1" applyFont="1" applyBorder="1" applyAlignment="1" applyProtection="1">
      <alignment horizontal="right" vertical="center" wrapText="1"/>
      <protection locked="0"/>
    </xf>
    <xf numFmtId="165" fontId="6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4" fillId="0" borderId="0" xfId="2" applyNumberFormat="1" applyFont="1" applyBorder="1" applyAlignment="1" applyProtection="1">
      <alignment vertical="center" wrapText="1"/>
      <protection locked="0"/>
    </xf>
    <xf numFmtId="165" fontId="7" fillId="4" borderId="0" xfId="2" applyNumberFormat="1" applyFont="1" applyFill="1" applyBorder="1" applyAlignment="1" applyProtection="1">
      <alignment horizontal="right" vertical="center" wrapText="1"/>
      <protection locked="0"/>
    </xf>
    <xf numFmtId="166" fontId="6" fillId="0" borderId="0" xfId="1" quotePrefix="1" applyNumberFormat="1" applyFont="1" applyFill="1" applyBorder="1" applyAlignment="1" applyProtection="1">
      <alignment horizontal="right" vertical="center" wrapText="1"/>
      <protection locked="0"/>
    </xf>
    <xf numFmtId="0" fontId="6" fillId="2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</cellXfs>
  <cellStyles count="5">
    <cellStyle name="Migliaia" xfId="1" builtinId="3"/>
    <cellStyle name="Normale" xfId="0" builtinId="0"/>
    <cellStyle name="Normale 6" xfId="2"/>
    <cellStyle name="Normale_BE2012_All1-1-2 CE_2 SP_3 RF (mod00)" xfId="4"/>
    <cellStyle name="Normale_modelloDCF2004bottoni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ITW1PORCEAN\aws\Documents%20and%20Settings\vito.plantone\Desktop\WINNT\temp\C.Lotus.Notes.Data\WINNT\temp\Documents%20and%20Settings\deveg-f\My%20Documents\My%20Client\Nicoletti\nicoletti%2000\Conso%2000%20revised\consolidato%20Nicoletti%20salotti%20Srl%20?92D61341" TargetMode="External"/><Relationship Id="rId1" Type="http://schemas.openxmlformats.org/officeDocument/2006/relationships/externalLinkPath" Target="file:///\\92D61341\consolidato%20Nicoletti%20salotti%20Srl%2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olangelo/AppData/Local/Temp/AptTemp/C_f6fq8pha3kigfp394du8v4zxcx454d9vz76nrh2/f6fq8pha3kigfp394du8v4zxcx454d9vz76nrh2Documents/BDO/asp/TUTTA%20As2/7150%20%20Patrimonio%20Net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uova%20cartella\Documenti\Analisi%201998\Rendiconto%201998%20-%20Febbraio%20200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W1PORCEAN\aws\Documents%20and%20Settings\vito.plantone\Desktop\WINNT\temp\C.Lotus.Notes.Data\Documents%20and%20Settings\sacch-r\My%20Documents\1%20LAVORI\SES\SES%20job%20ANDERSEN%202000_2001\2001\Consolidato\CONSOLIDSES01%20boz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monetti\Modelli_CE_2006\CE_1&#176;trim_2006\CE_999_1&#176;trim_2006\CE_MIN%202_%20TRI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:/LAVORO/1_REGIONE%20PUGLIA/1_CONTROLLO%20DI%20GESTIONE/1_DIREZIONALE/ANGRAFICA%20AZIENDA_SSR_V.0.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OneDrive%20-%20ASL%20BT/LavoriUcg/08%20Rendicontazione%20COVID/Rendicontazione%20Covid%20Set%202021/02%20File%20Personale%20Con%20Conti%20Coge%20Ver%200.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pbasilicata-my.sharepoint.com/Users/39328/Desktop/ASP_Prospetti%20bilancio%20311219_v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Bfilippi\modello%20prev\Schema%202\Schema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\Sanit&#224;%202004\RIPARTO\Aggiornamento%20DICEMBRE%202004\Ipotesi%20riparto%202005-2007%2016%20dic%202004%20-%2088.19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%20valentini\Documenti\Documenti\RIPARTO\2007\RIPARTO%20IPOTESI%202006-2008\Vincolate%2002-Agosto-05.xls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microsoft.com/office/2019/04/relationships/externalLinkLongPath" Target="https://aspbasilicata-my.sharepoint.com/Users/acolangelo/AppData/Local/Temp/AptTemp/C_f6fq8pha3kigfp394du8v4zxcx454d9vz76nrh2/f6fq8pha3kigfp394du8v4zxcx454d9vz76nrh2Documents/BDO/asp/TUTTA%20As2/7150%20%20Patrimonio%20Netto.xls?8F19F056" TargetMode="External"/><Relationship Id="rId1" Type="http://schemas.openxmlformats.org/officeDocument/2006/relationships/externalLinkPath" Target="file:///\\8F19F056\7150%20%20Patrimonio%20Nett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aff%201/Desktop/nuove%20firme/Rendiconto%20Finanziario%202021_ASL%20B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F:\Users\Utente\Downloads\file:\Fileserver\documenti%20valentini\Documenti\Documenti\RIPARTO\2007\Documenti\Regione%20Liguria\Liguria%20Ricerche\Modello%20Fiuggi\Ripartizione%20FSN\Rapporto%20finale\Modello%20Ingegnerizzato%202.2%20(minsal).xls?E130FB9E" TargetMode="External"/><Relationship Id="rId1" Type="http://schemas.openxmlformats.org/officeDocument/2006/relationships/externalLinkPath" Target="file:///\\E130FB9E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ownloads\file:\Fileserver\Documents%20and%20Settings\valentinig\Impostazioni%20locali\Temporary%20Internet%20Files\OLK2\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CONS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e e riserve"/>
      <sheetName val="dettaglio PN"/>
      <sheetName val="Movimentazione Patrimonio Netto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2001"/>
      <sheetName val="consolidato_200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tiConv"/>
      <sheetName val="Foglio6"/>
      <sheetName val="Check"/>
      <sheetName val="Contratti 2021"/>
      <sheetName val="CostoProfilo"/>
      <sheetName val="ReportUsca"/>
      <sheetName val="ReportCoCoCo"/>
      <sheetName val="lavoro autonomo"/>
      <sheetName val="Stipendi"/>
      <sheetName val="CheckStip"/>
      <sheetName val="Anagraf Giu 21"/>
      <sheetName val="ContrattoCOnto"/>
      <sheetName val="RiepilogoFinale"/>
      <sheetName val="RiepilogoFinaletxt"/>
      <sheetName val="RiepilogoFinaleTxtNew"/>
      <sheetName val="PDC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zioni riparto"/>
      <sheetName val="Saldi riparto"/>
      <sheetName val="Foglio1"/>
      <sheetName val="Foglio7"/>
      <sheetName val="Foglio4"/>
      <sheetName val="Scrittura riparto"/>
      <sheetName val="bive 070720"/>
      <sheetName val="CONTO ECONOMICO"/>
      <sheetName val=" MOD CE NSIS (def)"/>
      <sheetName val="STATO PATRIMONIALE"/>
      <sheetName val="Foglio5"/>
      <sheetName val="RENDICONTO FINANZIARIO"/>
      <sheetName val=" MOD SP NSIS (def)"/>
      <sheetName val="RIPARTI"/>
      <sheetName val="Foglio9"/>
      <sheetName val="var riparto"/>
      <sheetName val="variazioni CE"/>
      <sheetName val="variazioni SP"/>
      <sheetName val="sp"/>
      <sheetName val="ce"/>
      <sheetName val="bive 2019 per import (2)"/>
      <sheetName val="ce 091020"/>
      <sheetName val="SP 091020"/>
      <sheetName val="scritture (2)"/>
      <sheetName val="bive 091020"/>
      <sheetName val="subtotali (verifica CE) (2)"/>
      <sheetName val="Foglio3"/>
      <sheetName val="nota 21_09_20"/>
      <sheetName val="rep var"/>
      <sheetName val="stanz nc"/>
      <sheetName val="Foglio8"/>
      <sheetName val="nsis"/>
      <sheetName val="cfr nuove assegnazioni"/>
      <sheetName val="bive 2019 per import"/>
      <sheetName val="nuove assegn"/>
      <sheetName val="acc.ti"/>
      <sheetName val="incontro regione"/>
      <sheetName val="bive 180720"/>
      <sheetName val="Report"/>
      <sheetName val="subtotali (verifica CE)"/>
      <sheetName val=" MOD CE NSIS (def)_220620"/>
      <sheetName val="Foglio6"/>
      <sheetName val="Table 1"/>
      <sheetName val="incassi parziali riparto"/>
      <sheetName val="bive 2019 analitico"/>
      <sheetName val="note"/>
      <sheetName val="MOD CE2 per assegn provv"/>
      <sheetName val="Mov imm imm"/>
      <sheetName val="Mov imm mat"/>
      <sheetName val="Mov PN"/>
      <sheetName val="STATO PATRIMONIALE 2017-2019"/>
      <sheetName val="MOD SP 2018"/>
      <sheetName val="CE 120620 (2)"/>
      <sheetName val="Assegnazione"/>
      <sheetName val="Foglio2"/>
      <sheetName val="CE 120620 (3)"/>
      <sheetName val="bive 230520"/>
      <sheetName val="scritture"/>
      <sheetName val=" MOD CE NSIS (210220)"/>
      <sheetName val=" MOD CE NSIS (200220)"/>
      <sheetName val=" MOD CE NSIS (170220)"/>
      <sheetName val=" MOD CE NSIS (13032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>
            <v>1628689.8999999026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K1" t="str">
            <v>NOME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e e riserve"/>
      <sheetName val="dettaglio PN"/>
      <sheetName val="Movimentazione Patrimonio Netto"/>
      <sheetName val="Tickmarks"/>
    </sheetNames>
    <sheetDataSet>
      <sheetData sheetId="0"/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iconto Finanziario"/>
      <sheetName val="Mov PN e fondo rischi"/>
      <sheetName val="Conto Economico_NEW"/>
      <sheetName val="Stato Patrimoniale_NEW"/>
      <sheetName val="Mov Immobilizz"/>
      <sheetName val="mov patrimonio netto"/>
      <sheetName val="mov immobilizzazioni"/>
      <sheetName val="CE CONSUNTIVO 2020"/>
      <sheetName val=" SP 2020_2019_ASL BT"/>
      <sheetName val="Foglio1"/>
      <sheetName val="CE 2018"/>
      <sheetName val="SP_2018"/>
      <sheetName val="Bive 2018"/>
      <sheetName val="Mov.fondi"/>
    </sheetNames>
    <sheetDataSet>
      <sheetData sheetId="0"/>
      <sheetData sheetId="1"/>
      <sheetData sheetId="2">
        <row r="27">
          <cell r="C27">
            <v>11110716.790000001</v>
          </cell>
        </row>
        <row r="68">
          <cell r="C68">
            <v>433417.79</v>
          </cell>
        </row>
        <row r="69">
          <cell r="C69">
            <v>3391751.55</v>
          </cell>
        </row>
        <row r="70">
          <cell r="C70">
            <v>7772656.4000000004</v>
          </cell>
        </row>
        <row r="90">
          <cell r="C90">
            <v>0</v>
          </cell>
        </row>
      </sheetData>
      <sheetData sheetId="3">
        <row r="125">
          <cell r="G125">
            <v>0</v>
          </cell>
        </row>
        <row r="126">
          <cell r="G126">
            <v>0</v>
          </cell>
        </row>
        <row r="146">
          <cell r="G146">
            <v>1654.7199999999998</v>
          </cell>
        </row>
      </sheetData>
      <sheetData sheetId="4"/>
      <sheetData sheetId="5"/>
      <sheetData sheetId="6"/>
      <sheetData sheetId="7"/>
      <sheetData sheetId="8">
        <row r="42">
          <cell r="J42">
            <v>628309.55999998748</v>
          </cell>
        </row>
        <row r="49">
          <cell r="J49">
            <v>-71078.839999999851</v>
          </cell>
        </row>
        <row r="52">
          <cell r="J52">
            <v>7478770.75</v>
          </cell>
        </row>
        <row r="55">
          <cell r="J55">
            <v>375862.29999999981</v>
          </cell>
        </row>
        <row r="58">
          <cell r="J58">
            <v>-6448.1599999999162</v>
          </cell>
        </row>
        <row r="62">
          <cell r="J62">
            <v>628160.32999999914</v>
          </cell>
        </row>
        <row r="65">
          <cell r="J65">
            <v>805344.58000000007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2"/>
  <sheetViews>
    <sheetView tabSelected="1" topLeftCell="A72" zoomScaleNormal="100" zoomScaleSheetLayoutView="100" workbookViewId="0">
      <selection activeCell="A88" sqref="A88"/>
    </sheetView>
  </sheetViews>
  <sheetFormatPr defaultColWidth="31.5703125" defaultRowHeight="15" x14ac:dyDescent="0.25"/>
  <cols>
    <col min="1" max="1" width="26.42578125" style="3" customWidth="1"/>
    <col min="2" max="2" width="60.42578125" style="3" customWidth="1"/>
    <col min="3" max="3" width="16.5703125" style="3" customWidth="1"/>
    <col min="4" max="6" width="16.5703125" style="3" hidden="1" customWidth="1"/>
    <col min="7" max="7" width="0" style="3" hidden="1" customWidth="1"/>
    <col min="8" max="8" width="11.5703125" style="3" hidden="1" customWidth="1"/>
    <col min="9" max="9" width="18.5703125" style="3" hidden="1" customWidth="1"/>
    <col min="10" max="10" width="13.42578125" style="4" hidden="1" customWidth="1"/>
    <col min="11" max="11" width="13.5703125" style="3" hidden="1" customWidth="1"/>
    <col min="12" max="12" width="10" style="3" hidden="1" customWidth="1"/>
    <col min="13" max="13" width="0" style="3" hidden="1" customWidth="1"/>
    <col min="14" max="16384" width="31.5703125" style="3"/>
  </cols>
  <sheetData>
    <row r="1" spans="1:12" ht="24.75" customHeight="1" x14ac:dyDescent="0.25">
      <c r="A1" s="1"/>
      <c r="B1" s="2"/>
      <c r="C1" s="2"/>
      <c r="D1" s="2"/>
      <c r="E1" s="2"/>
      <c r="F1" s="2"/>
    </row>
    <row r="2" spans="1:12" ht="18" x14ac:dyDescent="0.25">
      <c r="A2" s="66" t="s">
        <v>0</v>
      </c>
      <c r="B2" s="66"/>
      <c r="C2" s="5" t="s">
        <v>142</v>
      </c>
      <c r="D2" s="5">
        <v>2021</v>
      </c>
      <c r="E2" s="48" t="s">
        <v>1</v>
      </c>
      <c r="F2" s="48"/>
    </row>
    <row r="3" spans="1:12" ht="18" x14ac:dyDescent="0.25">
      <c r="A3" s="6"/>
      <c r="B3" s="6"/>
      <c r="C3" s="7"/>
      <c r="D3" s="7"/>
      <c r="E3" s="49"/>
      <c r="F3" s="49"/>
    </row>
    <row r="4" spans="1:12" ht="36" x14ac:dyDescent="0.25">
      <c r="A4" s="8" t="s">
        <v>2</v>
      </c>
      <c r="B4" s="9"/>
      <c r="C4" s="10"/>
      <c r="D4" s="10"/>
      <c r="E4" s="50"/>
      <c r="F4" s="50"/>
    </row>
    <row r="5" spans="1:12" ht="18" x14ac:dyDescent="0.25">
      <c r="A5" s="11" t="s">
        <v>3</v>
      </c>
      <c r="B5" s="12" t="s">
        <v>139</v>
      </c>
      <c r="C5" s="17">
        <v>-54494701.580000028</v>
      </c>
      <c r="D5" s="10"/>
      <c r="E5" s="50"/>
      <c r="F5" s="50"/>
    </row>
    <row r="6" spans="1:12" ht="18" x14ac:dyDescent="0.25">
      <c r="A6" s="11" t="s">
        <v>3</v>
      </c>
      <c r="B6" s="12" t="s">
        <v>140</v>
      </c>
      <c r="C6" s="17">
        <v>54494701.580000028</v>
      </c>
      <c r="D6" s="10"/>
      <c r="E6" s="50"/>
      <c r="F6" s="50"/>
    </row>
    <row r="7" spans="1:12" ht="18" x14ac:dyDescent="0.25">
      <c r="A7" s="11" t="s">
        <v>3</v>
      </c>
      <c r="B7" s="12" t="s">
        <v>141</v>
      </c>
      <c r="C7" s="13">
        <v>0</v>
      </c>
      <c r="D7" s="13">
        <v>2793.9999999236315</v>
      </c>
      <c r="E7" s="51">
        <v>0</v>
      </c>
      <c r="F7" s="51">
        <f>+C7-E7</f>
        <v>0</v>
      </c>
      <c r="H7" s="14"/>
      <c r="I7" s="14"/>
      <c r="K7" s="15"/>
      <c r="L7" s="15"/>
    </row>
    <row r="8" spans="1:12" ht="36" x14ac:dyDescent="0.25">
      <c r="A8" s="11"/>
      <c r="B8" s="16" t="s">
        <v>4</v>
      </c>
      <c r="C8" s="17"/>
      <c r="D8" s="17"/>
      <c r="E8" s="52"/>
      <c r="F8" s="51">
        <f t="shared" ref="F8:F71" si="0">+C8-E8</f>
        <v>0</v>
      </c>
      <c r="H8" s="14"/>
      <c r="I8" s="14"/>
      <c r="K8" s="15"/>
      <c r="L8" s="15"/>
    </row>
    <row r="9" spans="1:12" ht="18" x14ac:dyDescent="0.25">
      <c r="A9" s="18" t="s">
        <v>3</v>
      </c>
      <c r="B9" s="19" t="s">
        <v>5</v>
      </c>
      <c r="C9" s="20">
        <f>+'[39]Conto Economico_NEW'!C69</f>
        <v>3391751.55</v>
      </c>
      <c r="D9" s="20">
        <v>3391751.55</v>
      </c>
      <c r="E9" s="53">
        <v>3391751.55</v>
      </c>
      <c r="F9" s="51">
        <f t="shared" si="0"/>
        <v>0</v>
      </c>
      <c r="H9" s="14"/>
      <c r="I9" s="14"/>
      <c r="K9" s="15"/>
      <c r="L9" s="15"/>
    </row>
    <row r="10" spans="1:12" ht="18" x14ac:dyDescent="0.25">
      <c r="A10" s="18" t="s">
        <v>3</v>
      </c>
      <c r="B10" s="19" t="s">
        <v>6</v>
      </c>
      <c r="C10" s="20">
        <f>+'[39]Conto Economico_NEW'!C70</f>
        <v>7772656.4000000004</v>
      </c>
      <c r="D10" s="20">
        <v>7772656.4000000004</v>
      </c>
      <c r="E10" s="53">
        <v>7772656.4000000004</v>
      </c>
      <c r="F10" s="51">
        <f t="shared" si="0"/>
        <v>0</v>
      </c>
      <c r="H10" s="14"/>
      <c r="I10" s="14"/>
      <c r="K10" s="15"/>
      <c r="L10" s="15"/>
    </row>
    <row r="11" spans="1:12" ht="18" x14ac:dyDescent="0.25">
      <c r="A11" s="18" t="s">
        <v>3</v>
      </c>
      <c r="B11" s="19" t="s">
        <v>7</v>
      </c>
      <c r="C11" s="20">
        <f>+'[39]Conto Economico_NEW'!C68</f>
        <v>433417.79</v>
      </c>
      <c r="D11" s="20">
        <v>433417.79</v>
      </c>
      <c r="E11" s="53">
        <v>433417.79</v>
      </c>
      <c r="F11" s="51">
        <f t="shared" si="0"/>
        <v>0</v>
      </c>
      <c r="H11" s="14"/>
      <c r="I11" s="14"/>
      <c r="K11" s="15"/>
      <c r="L11" s="15"/>
    </row>
    <row r="12" spans="1:12" ht="18" x14ac:dyDescent="0.25">
      <c r="A12" s="8" t="s">
        <v>8</v>
      </c>
      <c r="B12" s="21"/>
      <c r="C12" s="22">
        <f>SUM(C9:C11)</f>
        <v>11597825.739999998</v>
      </c>
      <c r="D12" s="22">
        <v>11597825.739999998</v>
      </c>
      <c r="E12" s="54">
        <v>11597825.739999998</v>
      </c>
      <c r="F12" s="51">
        <f t="shared" si="0"/>
        <v>0</v>
      </c>
      <c r="H12" s="14"/>
      <c r="I12" s="14"/>
      <c r="K12" s="15"/>
      <c r="L12" s="15"/>
    </row>
    <row r="13" spans="1:12" ht="18" x14ac:dyDescent="0.25">
      <c r="A13" s="18" t="s">
        <v>9</v>
      </c>
      <c r="B13" s="19" t="s">
        <v>10</v>
      </c>
      <c r="C13" s="23">
        <f>-'[39]Conto Economico_NEW'!C27</f>
        <v>-11110716.790000001</v>
      </c>
      <c r="D13" s="23">
        <v>-11110716.790000001</v>
      </c>
      <c r="E13" s="55">
        <v>-11110716.790000001</v>
      </c>
      <c r="F13" s="51">
        <f t="shared" si="0"/>
        <v>0</v>
      </c>
      <c r="H13" s="14"/>
      <c r="I13" s="14"/>
      <c r="K13" s="15"/>
      <c r="L13" s="15"/>
    </row>
    <row r="14" spans="1:12" ht="55.5" customHeight="1" x14ac:dyDescent="0.25">
      <c r="A14" s="18" t="s">
        <v>9</v>
      </c>
      <c r="B14" s="19" t="s">
        <v>11</v>
      </c>
      <c r="C14" s="23"/>
      <c r="D14" s="23"/>
      <c r="E14" s="55"/>
      <c r="F14" s="51">
        <f t="shared" si="0"/>
        <v>0</v>
      </c>
      <c r="H14" s="14"/>
      <c r="I14" s="14"/>
      <c r="K14" s="15"/>
      <c r="L14" s="15"/>
    </row>
    <row r="15" spans="1:12" ht="54" x14ac:dyDescent="0.25">
      <c r="A15" s="8" t="s">
        <v>12</v>
      </c>
      <c r="B15" s="21"/>
      <c r="C15" s="22">
        <f>+C13</f>
        <v>-11110716.790000001</v>
      </c>
      <c r="D15" s="22">
        <v>-11110716.790000001</v>
      </c>
      <c r="E15" s="54">
        <v>-11110716.790000001</v>
      </c>
      <c r="F15" s="51">
        <f t="shared" si="0"/>
        <v>0</v>
      </c>
      <c r="H15" s="14"/>
      <c r="I15" s="14"/>
      <c r="K15" s="15"/>
      <c r="L15" s="15"/>
    </row>
    <row r="16" spans="1:12" ht="18" x14ac:dyDescent="0.25">
      <c r="A16" s="18" t="s">
        <v>3</v>
      </c>
      <c r="B16" s="24" t="s">
        <v>13</v>
      </c>
      <c r="C16" s="25">
        <v>482301.64</v>
      </c>
      <c r="D16" s="25">
        <v>371001.26</v>
      </c>
      <c r="E16" s="56">
        <v>482301.64</v>
      </c>
      <c r="F16" s="51">
        <f t="shared" si="0"/>
        <v>0</v>
      </c>
      <c r="H16" s="14"/>
      <c r="I16" s="14"/>
      <c r="K16" s="15"/>
      <c r="L16" s="15"/>
    </row>
    <row r="17" spans="1:12" ht="18" x14ac:dyDescent="0.25">
      <c r="A17" s="18" t="s">
        <v>9</v>
      </c>
      <c r="B17" s="19" t="s">
        <v>14</v>
      </c>
      <c r="C17" s="25">
        <v>-600000</v>
      </c>
      <c r="D17" s="25">
        <v>-539367.51999999979</v>
      </c>
      <c r="E17" s="56">
        <v>-600000</v>
      </c>
      <c r="F17" s="51">
        <f t="shared" si="0"/>
        <v>0</v>
      </c>
      <c r="H17" s="14"/>
      <c r="I17" s="14"/>
      <c r="K17" s="15"/>
      <c r="L17" s="15"/>
    </row>
    <row r="18" spans="1:12" ht="18" x14ac:dyDescent="0.25">
      <c r="A18" s="18" t="s">
        <v>3</v>
      </c>
      <c r="B18" s="24" t="s">
        <v>15</v>
      </c>
      <c r="C18" s="25">
        <v>0</v>
      </c>
      <c r="D18" s="25">
        <v>0</v>
      </c>
      <c r="E18" s="56">
        <v>0</v>
      </c>
      <c r="F18" s="51">
        <f t="shared" si="0"/>
        <v>0</v>
      </c>
      <c r="H18" s="14"/>
      <c r="I18" s="14"/>
      <c r="K18" s="15"/>
      <c r="L18" s="15"/>
    </row>
    <row r="19" spans="1:12" ht="18" x14ac:dyDescent="0.25">
      <c r="A19" s="18" t="s">
        <v>9</v>
      </c>
      <c r="B19" s="19" t="s">
        <v>16</v>
      </c>
      <c r="C19" s="25"/>
      <c r="D19" s="25"/>
      <c r="E19" s="56"/>
      <c r="F19" s="51">
        <f t="shared" si="0"/>
        <v>0</v>
      </c>
      <c r="H19" s="14"/>
      <c r="I19" s="14"/>
      <c r="K19" s="15"/>
      <c r="L19" s="15"/>
    </row>
    <row r="20" spans="1:12" ht="36" x14ac:dyDescent="0.25">
      <c r="A20" s="8" t="s">
        <v>17</v>
      </c>
      <c r="B20" s="21"/>
      <c r="C20" s="22">
        <f>SUM(C16:C19)</f>
        <v>-117698.35999999999</v>
      </c>
      <c r="D20" s="22">
        <v>-168366.25999999978</v>
      </c>
      <c r="E20" s="54">
        <v>-117698.35999999999</v>
      </c>
      <c r="F20" s="51">
        <f t="shared" si="0"/>
        <v>0</v>
      </c>
      <c r="H20" s="14"/>
      <c r="I20" s="14"/>
      <c r="K20" s="15"/>
      <c r="L20" s="15"/>
    </row>
    <row r="21" spans="1:12" ht="18" x14ac:dyDescent="0.25">
      <c r="A21" s="18" t="s">
        <v>18</v>
      </c>
      <c r="B21" s="19" t="s">
        <v>19</v>
      </c>
      <c r="C21" s="25">
        <f>+'[39]Conto Economico_NEW'!C90</f>
        <v>0</v>
      </c>
      <c r="D21" s="25">
        <v>0</v>
      </c>
      <c r="E21" s="56">
        <v>0</v>
      </c>
      <c r="F21" s="51">
        <f t="shared" si="0"/>
        <v>0</v>
      </c>
      <c r="H21" s="14"/>
      <c r="I21" s="14"/>
      <c r="K21" s="15"/>
      <c r="L21" s="15"/>
    </row>
    <row r="22" spans="1:12" ht="18" x14ac:dyDescent="0.25">
      <c r="A22" s="18" t="s">
        <v>3</v>
      </c>
      <c r="B22" s="24" t="s">
        <v>20</v>
      </c>
      <c r="C22" s="20">
        <v>0</v>
      </c>
      <c r="D22" s="20">
        <v>45936.959999999999</v>
      </c>
      <c r="E22" s="53">
        <v>0</v>
      </c>
      <c r="F22" s="51">
        <f t="shared" si="0"/>
        <v>0</v>
      </c>
      <c r="H22" s="14"/>
      <c r="I22" s="14"/>
      <c r="K22" s="15"/>
      <c r="L22" s="15"/>
    </row>
    <row r="23" spans="1:12" ht="18" x14ac:dyDescent="0.25">
      <c r="A23" s="26" t="s">
        <v>9</v>
      </c>
      <c r="B23" s="27" t="s">
        <v>21</v>
      </c>
      <c r="C23" s="20"/>
      <c r="D23" s="20"/>
      <c r="E23" s="53"/>
      <c r="F23" s="51">
        <f t="shared" si="0"/>
        <v>0</v>
      </c>
      <c r="H23" s="14"/>
      <c r="I23" s="14"/>
      <c r="K23" s="15"/>
      <c r="L23" s="15"/>
    </row>
    <row r="24" spans="1:12" ht="36" x14ac:dyDescent="0.25">
      <c r="A24" s="8" t="s">
        <v>22</v>
      </c>
      <c r="B24" s="21"/>
      <c r="C24" s="22">
        <f>SUM(C21:C23)</f>
        <v>0</v>
      </c>
      <c r="D24" s="22">
        <v>45936.959999999999</v>
      </c>
      <c r="E24" s="54">
        <v>0</v>
      </c>
      <c r="F24" s="51">
        <f t="shared" si="0"/>
        <v>0</v>
      </c>
      <c r="H24" s="14"/>
      <c r="I24" s="14"/>
      <c r="K24" s="15"/>
      <c r="L24" s="15"/>
    </row>
    <row r="25" spans="1:12" ht="18" x14ac:dyDescent="0.25">
      <c r="A25" s="18" t="s">
        <v>3</v>
      </c>
      <c r="B25" s="24" t="s">
        <v>23</v>
      </c>
      <c r="C25" s="25">
        <f>10580605.97-C16</f>
        <v>10098304.33</v>
      </c>
      <c r="D25" s="25">
        <v>19516671.91</v>
      </c>
      <c r="E25" s="56">
        <v>10098304.33</v>
      </c>
      <c r="F25" s="51">
        <f t="shared" si="0"/>
        <v>0</v>
      </c>
      <c r="H25" s="14"/>
      <c r="I25" s="14"/>
      <c r="K25" s="15"/>
      <c r="L25" s="15"/>
    </row>
    <row r="26" spans="1:12" ht="18" x14ac:dyDescent="0.25">
      <c r="A26" s="18" t="s">
        <v>9</v>
      </c>
      <c r="B26" s="19" t="s">
        <v>24</v>
      </c>
      <c r="C26" s="25">
        <v>-1980000</v>
      </c>
      <c r="D26" s="25">
        <v>-7259774.7500000019</v>
      </c>
      <c r="E26" s="56">
        <v>-1980000</v>
      </c>
      <c r="F26" s="51">
        <f t="shared" si="0"/>
        <v>0</v>
      </c>
      <c r="H26" s="14"/>
      <c r="I26" s="14"/>
      <c r="K26" s="15"/>
      <c r="L26" s="15"/>
    </row>
    <row r="27" spans="1:12" ht="36" x14ac:dyDescent="0.25">
      <c r="A27" s="8" t="s">
        <v>25</v>
      </c>
      <c r="B27" s="21"/>
      <c r="C27" s="22">
        <f>SUM(C25:C26)</f>
        <v>8118304.3300000001</v>
      </c>
      <c r="D27" s="22">
        <v>12256897.159999998</v>
      </c>
      <c r="E27" s="54">
        <v>8118304.3300000001</v>
      </c>
      <c r="F27" s="51">
        <f t="shared" si="0"/>
        <v>0</v>
      </c>
      <c r="H27" s="14"/>
      <c r="I27" s="14"/>
      <c r="K27" s="15"/>
      <c r="L27" s="15"/>
    </row>
    <row r="28" spans="1:12" ht="54" x14ac:dyDescent="0.25">
      <c r="A28" s="28" t="s">
        <v>26</v>
      </c>
      <c r="B28" s="28"/>
      <c r="C28" s="29">
        <f>C12+C15+C20+C24+C27+C7</f>
        <v>8487714.9199999981</v>
      </c>
      <c r="D28" s="29">
        <v>12624370.80999992</v>
      </c>
      <c r="E28" s="57">
        <v>8487714.9199999981</v>
      </c>
      <c r="F28" s="51">
        <f t="shared" si="0"/>
        <v>0</v>
      </c>
      <c r="H28" s="14"/>
      <c r="I28" s="14"/>
      <c r="K28" s="15"/>
      <c r="L28" s="15"/>
    </row>
    <row r="29" spans="1:12" ht="18" x14ac:dyDescent="0.25">
      <c r="A29" s="24"/>
      <c r="B29" s="24"/>
      <c r="C29" s="17"/>
      <c r="D29" s="17"/>
      <c r="E29" s="52"/>
      <c r="F29" s="51">
        <f t="shared" si="0"/>
        <v>0</v>
      </c>
      <c r="H29" s="14"/>
      <c r="I29" s="14"/>
      <c r="K29" s="15"/>
      <c r="L29" s="15"/>
    </row>
    <row r="30" spans="1:12" ht="18" x14ac:dyDescent="0.25">
      <c r="A30" s="18" t="s">
        <v>27</v>
      </c>
      <c r="B30" s="30" t="s">
        <v>28</v>
      </c>
      <c r="C30" s="25">
        <f>+'[39]Stato Patrimoniale_NEW'!G125</f>
        <v>0</v>
      </c>
      <c r="D30" s="25">
        <v>0</v>
      </c>
      <c r="E30" s="56">
        <v>0</v>
      </c>
      <c r="F30" s="51">
        <f t="shared" si="0"/>
        <v>0</v>
      </c>
      <c r="H30" s="14"/>
      <c r="I30" s="14"/>
      <c r="K30" s="15"/>
      <c r="L30" s="15"/>
    </row>
    <row r="31" spans="1:12" ht="54" x14ac:dyDescent="0.25">
      <c r="A31" s="18" t="s">
        <v>27</v>
      </c>
      <c r="B31" s="30" t="s">
        <v>29</v>
      </c>
      <c r="C31" s="25">
        <f>+'[39]Stato Patrimoniale_NEW'!G126</f>
        <v>0</v>
      </c>
      <c r="D31" s="25">
        <v>0</v>
      </c>
      <c r="E31" s="56">
        <v>0</v>
      </c>
      <c r="F31" s="51">
        <f t="shared" si="0"/>
        <v>0</v>
      </c>
      <c r="H31" s="14"/>
      <c r="I31" s="14"/>
      <c r="K31" s="15"/>
      <c r="L31" s="15"/>
    </row>
    <row r="32" spans="1:12" ht="18" x14ac:dyDescent="0.25">
      <c r="A32" s="18" t="s">
        <v>27</v>
      </c>
      <c r="B32" s="30" t="s">
        <v>30</v>
      </c>
      <c r="C32" s="25">
        <f>+D32*0.8</f>
        <v>7065.2239999999765</v>
      </c>
      <c r="D32" s="25">
        <v>8831.5299999999697</v>
      </c>
      <c r="E32" s="56">
        <v>7065.2239999999765</v>
      </c>
      <c r="F32" s="51">
        <f t="shared" si="0"/>
        <v>0</v>
      </c>
      <c r="H32" s="14"/>
      <c r="I32" s="14"/>
      <c r="K32" s="15"/>
      <c r="L32" s="15"/>
    </row>
    <row r="33" spans="1:12" ht="36" x14ac:dyDescent="0.25">
      <c r="A33" s="18" t="s">
        <v>27</v>
      </c>
      <c r="B33" s="30" t="s">
        <v>31</v>
      </c>
      <c r="C33" s="25">
        <v>-100000</v>
      </c>
      <c r="D33" s="25">
        <v>-1768753.8200000003</v>
      </c>
      <c r="E33" s="56">
        <v>-100000</v>
      </c>
      <c r="F33" s="51">
        <f t="shared" si="0"/>
        <v>0</v>
      </c>
      <c r="H33" s="14"/>
      <c r="I33" s="14"/>
      <c r="K33" s="15"/>
      <c r="L33" s="15"/>
    </row>
    <row r="34" spans="1:12" ht="18" x14ac:dyDescent="0.25">
      <c r="A34" s="18" t="s">
        <v>27</v>
      </c>
      <c r="B34" s="30" t="s">
        <v>32</v>
      </c>
      <c r="C34" s="25"/>
      <c r="D34" s="25"/>
      <c r="E34" s="56"/>
      <c r="F34" s="51">
        <f t="shared" si="0"/>
        <v>0</v>
      </c>
      <c r="H34" s="14"/>
      <c r="I34" s="14"/>
      <c r="K34" s="15"/>
      <c r="L34" s="15"/>
    </row>
    <row r="35" spans="1:12" ht="18" x14ac:dyDescent="0.25">
      <c r="A35" s="18" t="s">
        <v>27</v>
      </c>
      <c r="B35" s="30" t="s">
        <v>33</v>
      </c>
      <c r="C35" s="25">
        <v>-250000</v>
      </c>
      <c r="D35" s="31">
        <v>6554218.1600000113</v>
      </c>
      <c r="E35" s="58">
        <v>-250000</v>
      </c>
      <c r="F35" s="51">
        <f t="shared" si="0"/>
        <v>0</v>
      </c>
      <c r="H35" s="14"/>
      <c r="I35" s="14"/>
      <c r="K35" s="15"/>
      <c r="L35" s="15"/>
    </row>
    <row r="36" spans="1:12" ht="18" x14ac:dyDescent="0.25">
      <c r="A36" s="18" t="s">
        <v>27</v>
      </c>
      <c r="B36" s="30" t="s">
        <v>34</v>
      </c>
      <c r="C36" s="25">
        <f>16000000/12*0.35</f>
        <v>466666.66666666663</v>
      </c>
      <c r="D36" s="31">
        <v>2705579.16</v>
      </c>
      <c r="E36" s="58">
        <v>466666.66666666663</v>
      </c>
      <c r="F36" s="51">
        <f t="shared" si="0"/>
        <v>0</v>
      </c>
      <c r="H36" s="14"/>
      <c r="I36" s="14"/>
      <c r="K36" s="15"/>
      <c r="L36" s="15"/>
    </row>
    <row r="37" spans="1:12" ht="36" x14ac:dyDescent="0.25">
      <c r="A37" s="18" t="s">
        <v>27</v>
      </c>
      <c r="B37" s="30" t="s">
        <v>35</v>
      </c>
      <c r="C37" s="25">
        <f>16000000/12*0.26</f>
        <v>346666.66666666669</v>
      </c>
      <c r="D37" s="31">
        <v>3771987.6199999992</v>
      </c>
      <c r="E37" s="58">
        <v>346666.66666666669</v>
      </c>
      <c r="F37" s="51">
        <f t="shared" si="0"/>
        <v>0</v>
      </c>
      <c r="H37" s="14"/>
      <c r="I37" s="14"/>
      <c r="K37" s="15"/>
      <c r="L37" s="15"/>
    </row>
    <row r="38" spans="1:12" ht="18" x14ac:dyDescent="0.25">
      <c r="A38" s="18" t="s">
        <v>27</v>
      </c>
      <c r="B38" s="30" t="s">
        <v>36</v>
      </c>
      <c r="C38" s="25">
        <f>16000000/12</f>
        <v>1333333.3333333333</v>
      </c>
      <c r="D38" s="31">
        <v>-224219.22000000137</v>
      </c>
      <c r="E38" s="58">
        <v>1333333.3333333333</v>
      </c>
      <c r="F38" s="51">
        <f t="shared" si="0"/>
        <v>0</v>
      </c>
      <c r="H38" s="14"/>
      <c r="I38" s="14"/>
      <c r="K38" s="15"/>
      <c r="L38" s="15"/>
    </row>
    <row r="39" spans="1:12" ht="36" x14ac:dyDescent="0.25">
      <c r="A39" s="32" t="s">
        <v>27</v>
      </c>
      <c r="B39" s="8" t="s">
        <v>37</v>
      </c>
      <c r="C39" s="33">
        <f>SUM(C30:C38)</f>
        <v>1803731.8906666664</v>
      </c>
      <c r="D39" s="33">
        <v>11047643.430000009</v>
      </c>
      <c r="E39" s="59">
        <v>1803731.8906666664</v>
      </c>
      <c r="F39" s="51">
        <f t="shared" si="0"/>
        <v>0</v>
      </c>
      <c r="H39" s="14"/>
      <c r="I39" s="14"/>
      <c r="K39" s="15"/>
      <c r="L39" s="15"/>
    </row>
    <row r="40" spans="1:12" ht="18" x14ac:dyDescent="0.25">
      <c r="A40" s="32" t="s">
        <v>27</v>
      </c>
      <c r="B40" s="8" t="s">
        <v>38</v>
      </c>
      <c r="C40" s="33">
        <f>+'[39]Stato Patrimoniale_NEW'!G146</f>
        <v>1654.7199999999998</v>
      </c>
      <c r="D40" s="33">
        <v>1654.7199999999998</v>
      </c>
      <c r="E40" s="59">
        <v>1654.7199999999998</v>
      </c>
      <c r="F40" s="51">
        <f t="shared" si="0"/>
        <v>0</v>
      </c>
      <c r="H40" s="14"/>
      <c r="I40" s="14"/>
      <c r="K40" s="15"/>
      <c r="L40" s="15"/>
    </row>
    <row r="41" spans="1:12" ht="36" x14ac:dyDescent="0.25">
      <c r="A41" s="18" t="s">
        <v>27</v>
      </c>
      <c r="B41" s="30" t="s">
        <v>39</v>
      </c>
      <c r="C41" s="31">
        <v>0</v>
      </c>
      <c r="D41" s="31">
        <v>0</v>
      </c>
      <c r="E41" s="58">
        <v>0</v>
      </c>
      <c r="F41" s="51">
        <f t="shared" si="0"/>
        <v>0</v>
      </c>
      <c r="H41" s="14"/>
      <c r="I41" s="14"/>
      <c r="K41" s="15"/>
      <c r="L41" s="15"/>
    </row>
    <row r="42" spans="1:12" ht="36" x14ac:dyDescent="0.25">
      <c r="A42" s="18" t="s">
        <v>27</v>
      </c>
      <c r="B42" s="30" t="s">
        <v>40</v>
      </c>
      <c r="C42" s="31">
        <v>0</v>
      </c>
      <c r="D42" s="31">
        <v>0</v>
      </c>
      <c r="E42" s="58">
        <v>0</v>
      </c>
      <c r="F42" s="51">
        <f t="shared" si="0"/>
        <v>0</v>
      </c>
      <c r="H42" s="14"/>
      <c r="I42" s="14"/>
      <c r="K42" s="15"/>
      <c r="L42" s="15"/>
    </row>
    <row r="43" spans="1:12" ht="36" x14ac:dyDescent="0.25">
      <c r="A43" s="18" t="s">
        <v>27</v>
      </c>
      <c r="B43" s="19" t="s">
        <v>41</v>
      </c>
      <c r="C43" s="31"/>
      <c r="D43" s="31"/>
      <c r="E43" s="58"/>
      <c r="F43" s="51">
        <f t="shared" si="0"/>
        <v>0</v>
      </c>
      <c r="H43" s="14"/>
      <c r="I43" s="14"/>
      <c r="K43" s="15"/>
      <c r="L43" s="15"/>
    </row>
    <row r="44" spans="1:12" ht="36" x14ac:dyDescent="0.25">
      <c r="A44" s="18" t="s">
        <v>27</v>
      </c>
      <c r="B44" s="19" t="s">
        <v>42</v>
      </c>
      <c r="C44" s="31"/>
      <c r="D44" s="31"/>
      <c r="E44" s="58"/>
      <c r="F44" s="51">
        <f t="shared" si="0"/>
        <v>0</v>
      </c>
      <c r="H44" s="14"/>
      <c r="I44" s="14"/>
      <c r="K44" s="15"/>
      <c r="L44" s="15"/>
    </row>
    <row r="45" spans="1:12" ht="36" x14ac:dyDescent="0.25">
      <c r="A45" s="18" t="s">
        <v>27</v>
      </c>
      <c r="B45" s="19" t="s">
        <v>43</v>
      </c>
      <c r="C45" s="31"/>
      <c r="D45" s="31"/>
      <c r="E45" s="58"/>
      <c r="F45" s="51">
        <f t="shared" si="0"/>
        <v>0</v>
      </c>
      <c r="H45" s="14"/>
      <c r="I45" s="14"/>
      <c r="K45" s="15"/>
      <c r="L45" s="15"/>
    </row>
    <row r="46" spans="1:12" ht="36" x14ac:dyDescent="0.25">
      <c r="A46" s="18" t="s">
        <v>27</v>
      </c>
      <c r="B46" s="30" t="s">
        <v>44</v>
      </c>
      <c r="C46" s="31"/>
      <c r="D46" s="31"/>
      <c r="E46" s="58"/>
      <c r="F46" s="51">
        <f t="shared" si="0"/>
        <v>0</v>
      </c>
      <c r="H46" s="14"/>
      <c r="I46" s="14"/>
      <c r="K46" s="15"/>
      <c r="L46" s="15"/>
    </row>
    <row r="47" spans="1:12" ht="36" x14ac:dyDescent="0.25">
      <c r="A47" s="18" t="s">
        <v>27</v>
      </c>
      <c r="B47" s="19" t="s">
        <v>45</v>
      </c>
      <c r="C47" s="31"/>
      <c r="D47" s="31"/>
      <c r="E47" s="58"/>
      <c r="F47" s="51">
        <f t="shared" si="0"/>
        <v>0</v>
      </c>
      <c r="H47" s="14"/>
      <c r="I47" s="14"/>
      <c r="K47" s="15"/>
      <c r="L47" s="15"/>
    </row>
    <row r="48" spans="1:12" ht="25.5" customHeight="1" x14ac:dyDescent="0.25">
      <c r="A48" s="18" t="s">
        <v>27</v>
      </c>
      <c r="B48" s="30" t="s">
        <v>46</v>
      </c>
      <c r="C48" s="31">
        <v>5000000</v>
      </c>
      <c r="D48" s="31">
        <v>-19305720.419999987</v>
      </c>
      <c r="E48" s="58">
        <v>5000000</v>
      </c>
      <c r="F48" s="51">
        <f t="shared" si="0"/>
        <v>0</v>
      </c>
      <c r="H48" s="14"/>
      <c r="I48" s="14"/>
      <c r="K48" s="15"/>
      <c r="L48" s="15"/>
    </row>
    <row r="49" spans="1:12" ht="24" customHeight="1" x14ac:dyDescent="0.25">
      <c r="A49" s="18" t="s">
        <v>27</v>
      </c>
      <c r="B49" s="30" t="s">
        <v>47</v>
      </c>
      <c r="C49" s="31">
        <v>-15000</v>
      </c>
      <c r="D49" s="31">
        <v>-139408.5299999998</v>
      </c>
      <c r="E49" s="58">
        <v>-15000</v>
      </c>
      <c r="F49" s="51">
        <f t="shared" si="0"/>
        <v>0</v>
      </c>
      <c r="H49" s="14"/>
      <c r="I49" s="14"/>
      <c r="K49" s="15"/>
      <c r="L49" s="15"/>
    </row>
    <row r="50" spans="1:12" ht="18" x14ac:dyDescent="0.25">
      <c r="A50" s="18" t="s">
        <v>27</v>
      </c>
      <c r="B50" s="30" t="s">
        <v>48</v>
      </c>
      <c r="C50" s="31">
        <v>-100000</v>
      </c>
      <c r="D50" s="31">
        <v>3051815.75</v>
      </c>
      <c r="E50" s="58">
        <v>-100000</v>
      </c>
      <c r="F50" s="51">
        <f t="shared" si="0"/>
        <v>0</v>
      </c>
      <c r="H50" s="14"/>
      <c r="I50" s="14"/>
      <c r="K50" s="15"/>
      <c r="L50" s="15"/>
    </row>
    <row r="51" spans="1:12" ht="18" x14ac:dyDescent="0.25">
      <c r="A51" s="18" t="s">
        <v>27</v>
      </c>
      <c r="B51" s="34" t="s">
        <v>49</v>
      </c>
      <c r="C51" s="31">
        <v>0</v>
      </c>
      <c r="D51" s="31">
        <v>0</v>
      </c>
      <c r="E51" s="58">
        <v>0</v>
      </c>
      <c r="F51" s="51">
        <f t="shared" si="0"/>
        <v>0</v>
      </c>
      <c r="H51" s="14"/>
      <c r="I51" s="14"/>
      <c r="K51" s="15"/>
      <c r="L51" s="15"/>
    </row>
    <row r="52" spans="1:12" ht="18" x14ac:dyDescent="0.25">
      <c r="A52" s="18" t="s">
        <v>27</v>
      </c>
      <c r="B52" s="30" t="s">
        <v>50</v>
      </c>
      <c r="C52" s="31">
        <v>100000</v>
      </c>
      <c r="D52" s="31">
        <v>-1850175.3999999997</v>
      </c>
      <c r="E52" s="58">
        <v>100000</v>
      </c>
      <c r="F52" s="51">
        <f t="shared" si="0"/>
        <v>0</v>
      </c>
      <c r="H52" s="14"/>
      <c r="I52" s="14"/>
      <c r="K52" s="15"/>
      <c r="L52" s="15"/>
    </row>
    <row r="53" spans="1:12" ht="18" x14ac:dyDescent="0.25">
      <c r="A53" s="18" t="s">
        <v>27</v>
      </c>
      <c r="B53" s="30" t="s">
        <v>51</v>
      </c>
      <c r="C53" s="31">
        <v>340000</v>
      </c>
      <c r="D53" s="31">
        <v>460093.27000000043</v>
      </c>
      <c r="E53" s="58">
        <v>340000</v>
      </c>
      <c r="F53" s="51">
        <f t="shared" si="0"/>
        <v>0</v>
      </c>
      <c r="H53" s="14"/>
      <c r="I53" s="14"/>
      <c r="K53" s="15"/>
      <c r="L53" s="15"/>
    </row>
    <row r="54" spans="1:12" ht="18" x14ac:dyDescent="0.25">
      <c r="A54" s="11" t="s">
        <v>27</v>
      </c>
      <c r="B54" s="12" t="s">
        <v>52</v>
      </c>
      <c r="C54" s="35">
        <f>SUM(C41:C53)</f>
        <v>5325000</v>
      </c>
      <c r="D54" s="35">
        <v>-17783395.329999987</v>
      </c>
      <c r="E54" s="60">
        <v>5325000</v>
      </c>
      <c r="F54" s="51">
        <f t="shared" si="0"/>
        <v>0</v>
      </c>
      <c r="H54" s="14"/>
      <c r="I54" s="14"/>
      <c r="K54" s="15"/>
      <c r="L54" s="15"/>
    </row>
    <row r="55" spans="1:12" ht="18" x14ac:dyDescent="0.25">
      <c r="A55" s="26" t="s">
        <v>27</v>
      </c>
      <c r="B55" s="30" t="s">
        <v>53</v>
      </c>
      <c r="C55" s="36">
        <v>0</v>
      </c>
      <c r="D55" s="36">
        <v>-389787.66999999806</v>
      </c>
      <c r="E55" s="61">
        <v>0</v>
      </c>
      <c r="F55" s="51">
        <f t="shared" si="0"/>
        <v>0</v>
      </c>
      <c r="G55" s="37"/>
      <c r="H55" s="14"/>
      <c r="I55" s="14"/>
      <c r="K55" s="15"/>
      <c r="L55" s="15"/>
    </row>
    <row r="56" spans="1:12" ht="36" x14ac:dyDescent="0.25">
      <c r="A56" s="26" t="s">
        <v>27</v>
      </c>
      <c r="B56" s="30" t="s">
        <v>54</v>
      </c>
      <c r="C56" s="31"/>
      <c r="D56" s="31"/>
      <c r="E56" s="58"/>
      <c r="F56" s="51">
        <f t="shared" si="0"/>
        <v>0</v>
      </c>
      <c r="H56" s="14"/>
      <c r="I56" s="14"/>
      <c r="K56" s="15"/>
      <c r="L56" s="15"/>
    </row>
    <row r="57" spans="1:12" ht="18" x14ac:dyDescent="0.25">
      <c r="A57" s="11" t="s">
        <v>27</v>
      </c>
      <c r="B57" s="16" t="s">
        <v>55</v>
      </c>
      <c r="C57" s="35">
        <v>0</v>
      </c>
      <c r="D57" s="35">
        <v>-389787.66999999806</v>
      </c>
      <c r="E57" s="60">
        <v>0</v>
      </c>
      <c r="F57" s="51">
        <f t="shared" si="0"/>
        <v>0</v>
      </c>
      <c r="H57" s="14"/>
      <c r="I57" s="14"/>
      <c r="K57" s="15"/>
      <c r="L57" s="15"/>
    </row>
    <row r="58" spans="1:12" ht="18" x14ac:dyDescent="0.25">
      <c r="A58" s="11" t="s">
        <v>27</v>
      </c>
      <c r="B58" s="12" t="s">
        <v>56</v>
      </c>
      <c r="C58" s="35">
        <v>-30000</v>
      </c>
      <c r="D58" s="35">
        <v>-531545.46</v>
      </c>
      <c r="E58" s="60">
        <v>-30000</v>
      </c>
      <c r="F58" s="51">
        <f t="shared" si="0"/>
        <v>0</v>
      </c>
      <c r="H58" s="14"/>
      <c r="I58" s="14"/>
      <c r="K58" s="15"/>
      <c r="L58" s="15"/>
    </row>
    <row r="59" spans="1:12" ht="36" x14ac:dyDescent="0.25">
      <c r="A59" s="28" t="s">
        <v>57</v>
      </c>
      <c r="B59" s="28"/>
      <c r="C59" s="38">
        <f>C28+C39+C40+C54+C57+C58</f>
        <v>15588101.530666666</v>
      </c>
      <c r="D59" s="38">
        <v>4968940.4999999413</v>
      </c>
      <c r="E59" s="62">
        <v>15588101.530666666</v>
      </c>
      <c r="F59" s="51">
        <f t="shared" si="0"/>
        <v>0</v>
      </c>
      <c r="H59" s="14"/>
      <c r="I59" s="14"/>
      <c r="K59" s="15"/>
      <c r="L59" s="15"/>
    </row>
    <row r="60" spans="1:12" ht="11.25" customHeight="1" x14ac:dyDescent="0.25">
      <c r="A60" s="24"/>
      <c r="B60" s="24"/>
      <c r="C60" s="39"/>
      <c r="D60" s="39"/>
      <c r="E60" s="63"/>
      <c r="F60" s="51">
        <f t="shared" si="0"/>
        <v>0</v>
      </c>
      <c r="G60" s="37"/>
      <c r="H60" s="14"/>
      <c r="I60" s="14"/>
      <c r="K60" s="15"/>
      <c r="L60" s="15"/>
    </row>
    <row r="61" spans="1:12" ht="36" x14ac:dyDescent="0.25">
      <c r="A61" s="8" t="s">
        <v>58</v>
      </c>
      <c r="B61" s="9"/>
      <c r="C61" s="40"/>
      <c r="D61" s="40"/>
      <c r="E61" s="64"/>
      <c r="F61" s="51">
        <f t="shared" si="0"/>
        <v>0</v>
      </c>
      <c r="H61" s="14"/>
      <c r="I61" s="14"/>
      <c r="K61" s="15"/>
      <c r="L61" s="15"/>
    </row>
    <row r="62" spans="1:12" ht="18" x14ac:dyDescent="0.25">
      <c r="A62" s="18" t="s">
        <v>9</v>
      </c>
      <c r="B62" s="19" t="s">
        <v>59</v>
      </c>
      <c r="C62" s="31"/>
      <c r="D62" s="31"/>
      <c r="E62" s="58"/>
      <c r="F62" s="51">
        <f t="shared" si="0"/>
        <v>0</v>
      </c>
      <c r="H62" s="14"/>
      <c r="I62" s="14"/>
      <c r="K62" s="15"/>
      <c r="L62" s="15"/>
    </row>
    <row r="63" spans="1:12" ht="18" x14ac:dyDescent="0.25">
      <c r="A63" s="18" t="s">
        <v>9</v>
      </c>
      <c r="B63" s="19" t="s">
        <v>60</v>
      </c>
      <c r="C63" s="31"/>
      <c r="D63" s="31"/>
      <c r="E63" s="58"/>
      <c r="F63" s="51">
        <f t="shared" si="0"/>
        <v>0</v>
      </c>
      <c r="H63" s="14"/>
      <c r="I63" s="14"/>
      <c r="K63" s="15"/>
      <c r="L63" s="15"/>
    </row>
    <row r="64" spans="1:12" ht="36" x14ac:dyDescent="0.25">
      <c r="A64" s="18" t="s">
        <v>9</v>
      </c>
      <c r="B64" s="19" t="s">
        <v>61</v>
      </c>
      <c r="C64" s="31"/>
      <c r="D64" s="31"/>
      <c r="E64" s="58"/>
      <c r="F64" s="51">
        <f t="shared" si="0"/>
        <v>0</v>
      </c>
      <c r="H64" s="14"/>
      <c r="I64" s="14"/>
      <c r="K64" s="15"/>
      <c r="L64" s="15"/>
    </row>
    <row r="65" spans="1:18" ht="18" x14ac:dyDescent="0.25">
      <c r="A65" s="18" t="s">
        <v>9</v>
      </c>
      <c r="B65" s="19" t="s">
        <v>62</v>
      </c>
      <c r="C65" s="31"/>
      <c r="D65" s="31"/>
      <c r="E65" s="58"/>
      <c r="F65" s="51">
        <f t="shared" si="0"/>
        <v>0</v>
      </c>
      <c r="H65" s="14"/>
      <c r="I65" s="14"/>
      <c r="K65" s="15"/>
      <c r="L65" s="15"/>
    </row>
    <row r="66" spans="1:18" ht="18" x14ac:dyDescent="0.25">
      <c r="A66" s="18" t="s">
        <v>9</v>
      </c>
      <c r="B66" s="19" t="s">
        <v>63</v>
      </c>
      <c r="C66" s="31">
        <v>-400000</v>
      </c>
      <c r="D66" s="31">
        <v>-783146.57</v>
      </c>
      <c r="E66" s="58">
        <v>-400000</v>
      </c>
      <c r="F66" s="51">
        <f t="shared" si="0"/>
        <v>0</v>
      </c>
      <c r="G66" s="41">
        <v>648713.16</v>
      </c>
      <c r="H66" s="14"/>
      <c r="I66" s="14"/>
      <c r="K66" s="15"/>
      <c r="L66" s="15"/>
    </row>
    <row r="67" spans="1:18" ht="18" x14ac:dyDescent="0.25">
      <c r="A67" s="12" t="s">
        <v>9</v>
      </c>
      <c r="B67" s="16" t="s">
        <v>64</v>
      </c>
      <c r="C67" s="35">
        <f>SUM(C62:C66)</f>
        <v>-400000</v>
      </c>
      <c r="D67" s="35">
        <v>-783146.57</v>
      </c>
      <c r="E67" s="60">
        <v>-400000</v>
      </c>
      <c r="F67" s="51">
        <f t="shared" si="0"/>
        <v>0</v>
      </c>
      <c r="H67" s="14"/>
      <c r="I67" s="14"/>
      <c r="K67" s="15"/>
      <c r="L67" s="15"/>
    </row>
    <row r="68" spans="1:18" ht="36" x14ac:dyDescent="0.25">
      <c r="A68" s="18" t="s">
        <v>3</v>
      </c>
      <c r="B68" s="19" t="s">
        <v>65</v>
      </c>
      <c r="C68" s="31"/>
      <c r="D68" s="31"/>
      <c r="E68" s="58"/>
      <c r="F68" s="51">
        <f t="shared" si="0"/>
        <v>0</v>
      </c>
      <c r="H68" s="14"/>
      <c r="I68" s="14"/>
      <c r="K68" s="15"/>
      <c r="L68" s="15"/>
    </row>
    <row r="69" spans="1:18" ht="36" x14ac:dyDescent="0.25">
      <c r="A69" s="18" t="s">
        <v>3</v>
      </c>
      <c r="B69" s="19" t="s">
        <v>66</v>
      </c>
      <c r="C69" s="31"/>
      <c r="D69" s="31"/>
      <c r="E69" s="58"/>
      <c r="F69" s="51">
        <f t="shared" si="0"/>
        <v>0</v>
      </c>
      <c r="H69" s="14"/>
      <c r="I69" s="14"/>
      <c r="K69" s="15"/>
      <c r="L69" s="15"/>
    </row>
    <row r="70" spans="1:18" ht="36" x14ac:dyDescent="0.25">
      <c r="A70" s="18" t="s">
        <v>3</v>
      </c>
      <c r="B70" s="19" t="s">
        <v>67</v>
      </c>
      <c r="C70" s="31"/>
      <c r="D70" s="31"/>
      <c r="E70" s="58"/>
      <c r="F70" s="51">
        <f t="shared" si="0"/>
        <v>0</v>
      </c>
      <c r="H70" s="14"/>
      <c r="I70" s="14"/>
      <c r="K70" s="15"/>
      <c r="L70" s="15"/>
    </row>
    <row r="71" spans="1:18" ht="36" x14ac:dyDescent="0.25">
      <c r="A71" s="18" t="s">
        <v>3</v>
      </c>
      <c r="B71" s="19" t="s">
        <v>68</v>
      </c>
      <c r="C71" s="31"/>
      <c r="D71" s="31"/>
      <c r="E71" s="58"/>
      <c r="F71" s="51">
        <f t="shared" si="0"/>
        <v>0</v>
      </c>
      <c r="H71" s="14"/>
      <c r="I71" s="14"/>
      <c r="K71" s="15"/>
      <c r="L71" s="15"/>
    </row>
    <row r="72" spans="1:18" ht="36" x14ac:dyDescent="0.25">
      <c r="A72" s="18" t="s">
        <v>3</v>
      </c>
      <c r="B72" s="19" t="s">
        <v>69</v>
      </c>
      <c r="C72" s="31"/>
      <c r="D72" s="31"/>
      <c r="E72" s="58"/>
      <c r="F72" s="51">
        <f t="shared" ref="F72:F118" si="1">+C72-E72</f>
        <v>0</v>
      </c>
      <c r="H72" s="14"/>
      <c r="I72" s="14"/>
      <c r="K72" s="15"/>
      <c r="L72" s="15"/>
    </row>
    <row r="73" spans="1:18" ht="36" x14ac:dyDescent="0.25">
      <c r="A73" s="12" t="s">
        <v>3</v>
      </c>
      <c r="B73" s="16" t="s">
        <v>70</v>
      </c>
      <c r="C73" s="35">
        <v>0</v>
      </c>
      <c r="D73" s="35">
        <v>0</v>
      </c>
      <c r="E73" s="60">
        <v>0</v>
      </c>
      <c r="F73" s="51">
        <f t="shared" si="1"/>
        <v>0</v>
      </c>
      <c r="H73" s="14"/>
      <c r="I73" s="14"/>
      <c r="K73" s="15"/>
      <c r="L73" s="15"/>
    </row>
    <row r="74" spans="1:18" ht="30" x14ac:dyDescent="0.25">
      <c r="A74" s="18" t="s">
        <v>9</v>
      </c>
      <c r="B74" s="19" t="s">
        <v>71</v>
      </c>
      <c r="C74" s="31">
        <v>0</v>
      </c>
      <c r="D74" s="31">
        <v>0</v>
      </c>
      <c r="E74" s="58">
        <v>0</v>
      </c>
      <c r="F74" s="51">
        <f t="shared" si="1"/>
        <v>0</v>
      </c>
      <c r="G74" s="3">
        <v>0</v>
      </c>
      <c r="H74" s="14"/>
      <c r="I74" s="14"/>
      <c r="K74" s="15"/>
      <c r="L74" s="15"/>
      <c r="O74" s="3" t="s">
        <v>72</v>
      </c>
      <c r="Q74" s="3" t="s">
        <v>73</v>
      </c>
      <c r="R74" s="3" t="s">
        <v>74</v>
      </c>
    </row>
    <row r="75" spans="1:18" ht="30" x14ac:dyDescent="0.25">
      <c r="A75" s="18" t="s">
        <v>9</v>
      </c>
      <c r="B75" s="19" t="s">
        <v>75</v>
      </c>
      <c r="C75" s="31">
        <v>-1700000</v>
      </c>
      <c r="D75" s="31">
        <v>-1604326.37</v>
      </c>
      <c r="E75" s="58">
        <v>-1700000</v>
      </c>
      <c r="F75" s="51">
        <f t="shared" si="1"/>
        <v>0</v>
      </c>
      <c r="G75" s="41">
        <f>+C9</f>
        <v>3391751.55</v>
      </c>
      <c r="H75" s="14"/>
      <c r="I75" s="42" t="s">
        <v>76</v>
      </c>
      <c r="J75" s="4">
        <v>3457548.31</v>
      </c>
      <c r="K75" s="31">
        <f>-'[39] SP 2020_2019_ASL BT'!J42-G75</f>
        <v>-4020061.1099999873</v>
      </c>
      <c r="L75" s="15"/>
      <c r="O75" s="3" t="s">
        <v>77</v>
      </c>
      <c r="Q75" s="4">
        <v>1357482.5899999999</v>
      </c>
      <c r="R75" s="3">
        <v>119397.98999999999</v>
      </c>
    </row>
    <row r="76" spans="1:18" ht="18" x14ac:dyDescent="0.25">
      <c r="A76" s="18" t="s">
        <v>9</v>
      </c>
      <c r="B76" s="19" t="s">
        <v>78</v>
      </c>
      <c r="C76" s="31">
        <v>-21116.948086638266</v>
      </c>
      <c r="D76" s="31">
        <v>-124190</v>
      </c>
      <c r="E76" s="58">
        <v>-21116.948086638266</v>
      </c>
      <c r="F76" s="51">
        <f t="shared" si="1"/>
        <v>0</v>
      </c>
      <c r="G76" s="3">
        <v>153401.62</v>
      </c>
      <c r="H76" s="14"/>
      <c r="I76" s="42" t="s">
        <v>79</v>
      </c>
      <c r="J76" s="4">
        <v>153401.62</v>
      </c>
      <c r="K76" s="31">
        <f>-'[39] SP 2020_2019_ASL BT'!J49-G76</f>
        <v>-82322.780000000144</v>
      </c>
      <c r="L76" s="15"/>
      <c r="O76" s="3" t="s">
        <v>80</v>
      </c>
      <c r="Q76" s="4">
        <v>0</v>
      </c>
      <c r="R76" s="3">
        <v>0</v>
      </c>
    </row>
    <row r="77" spans="1:18" ht="30" x14ac:dyDescent="0.25">
      <c r="A77" s="18" t="s">
        <v>9</v>
      </c>
      <c r="B77" s="19" t="s">
        <v>81</v>
      </c>
      <c r="C77" s="31">
        <v>-1022120.4160283061</v>
      </c>
      <c r="D77" s="31">
        <v>-6011149.6200000001</v>
      </c>
      <c r="E77" s="58">
        <v>-1022120.4160283061</v>
      </c>
      <c r="F77" s="51">
        <f t="shared" si="1"/>
        <v>0</v>
      </c>
      <c r="G77" s="3">
        <v>3561499.96</v>
      </c>
      <c r="H77" s="14"/>
      <c r="I77" s="42" t="s">
        <v>82</v>
      </c>
      <c r="J77" s="4">
        <v>3561499.96</v>
      </c>
      <c r="K77" s="31">
        <f>-'[39] SP 2020_2019_ASL BT'!J52-G77</f>
        <v>-11040270.710000001</v>
      </c>
      <c r="L77" s="15"/>
      <c r="O77" s="3" t="s">
        <v>83</v>
      </c>
      <c r="Q77" s="4">
        <v>0</v>
      </c>
      <c r="R77" s="3">
        <v>4181574.6800000011</v>
      </c>
    </row>
    <row r="78" spans="1:18" ht="30" x14ac:dyDescent="0.25">
      <c r="A78" s="18" t="s">
        <v>9</v>
      </c>
      <c r="B78" s="19" t="s">
        <v>84</v>
      </c>
      <c r="C78" s="31">
        <v>-33702.305670671696</v>
      </c>
      <c r="D78" s="31">
        <v>-198205.22000000006</v>
      </c>
      <c r="E78" s="58">
        <v>-33702.305670671696</v>
      </c>
      <c r="F78" s="51">
        <f t="shared" si="1"/>
        <v>0</v>
      </c>
      <c r="G78" s="3">
        <v>266800.33</v>
      </c>
      <c r="H78" s="14"/>
      <c r="I78" s="42" t="s">
        <v>85</v>
      </c>
      <c r="J78" s="4">
        <v>266800.33</v>
      </c>
      <c r="K78" s="31">
        <f>-'[39] SP 2020_2019_ASL BT'!J55-G78</f>
        <v>-642662.62999999989</v>
      </c>
      <c r="L78" s="15"/>
      <c r="O78" s="3" t="s">
        <v>86</v>
      </c>
      <c r="Q78" s="4">
        <v>0</v>
      </c>
      <c r="R78" s="3">
        <v>0</v>
      </c>
    </row>
    <row r="79" spans="1:18" ht="18" x14ac:dyDescent="0.25">
      <c r="A79" s="18" t="s">
        <v>9</v>
      </c>
      <c r="B79" s="19" t="s">
        <v>87</v>
      </c>
      <c r="C79" s="31">
        <v>-90726.982267278494</v>
      </c>
      <c r="D79" s="31">
        <v>-533570.66</v>
      </c>
      <c r="E79" s="58">
        <v>-90726.982267278494</v>
      </c>
      <c r="F79" s="51">
        <f t="shared" si="1"/>
        <v>0</v>
      </c>
      <c r="G79" s="3">
        <v>32961.68</v>
      </c>
      <c r="H79" s="14"/>
      <c r="I79" s="42" t="s">
        <v>88</v>
      </c>
      <c r="J79" s="4">
        <v>32961.68</v>
      </c>
      <c r="K79" s="31">
        <f>-'[39] SP 2020_2019_ASL BT'!J58-G79</f>
        <v>-26513.520000000084</v>
      </c>
      <c r="L79" s="15"/>
      <c r="O79" s="3" t="s">
        <v>89</v>
      </c>
      <c r="Q79" s="4">
        <v>0</v>
      </c>
      <c r="R79" s="3">
        <v>205067.72000000003</v>
      </c>
    </row>
    <row r="80" spans="1:18" ht="18" x14ac:dyDescent="0.25">
      <c r="A80" s="18" t="s">
        <v>9</v>
      </c>
      <c r="B80" s="19" t="s">
        <v>90</v>
      </c>
      <c r="C80" s="31">
        <v>-92333.347947105547</v>
      </c>
      <c r="D80" s="31">
        <v>-543017.78999999992</v>
      </c>
      <c r="E80" s="58">
        <v>-92333.347947105547</v>
      </c>
      <c r="F80" s="51">
        <f t="shared" si="1"/>
        <v>0</v>
      </c>
      <c r="G80" s="43">
        <v>271213.83</v>
      </c>
      <c r="H80" s="14"/>
      <c r="J80" s="4">
        <f>SUM(J81:J85)</f>
        <v>271213.83</v>
      </c>
      <c r="K80" s="31">
        <f>-'[39] SP 2020_2019_ASL BT'!J62-G80</f>
        <v>-899374.15999999922</v>
      </c>
      <c r="L80" s="15"/>
      <c r="O80" s="3" t="s">
        <v>91</v>
      </c>
      <c r="Q80" s="4">
        <v>-7292332</v>
      </c>
      <c r="R80" s="3">
        <v>7255764.2100000056</v>
      </c>
    </row>
    <row r="81" spans="1:18" ht="18" x14ac:dyDescent="0.25">
      <c r="A81" s="18" t="s">
        <v>9</v>
      </c>
      <c r="B81" s="19" t="s">
        <v>92</v>
      </c>
      <c r="C81" s="31">
        <v>-5000000</v>
      </c>
      <c r="D81" s="31">
        <v>-2737574.24</v>
      </c>
      <c r="E81" s="58">
        <v>-5000000</v>
      </c>
      <c r="F81" s="51">
        <f t="shared" si="1"/>
        <v>0</v>
      </c>
      <c r="G81" s="43"/>
      <c r="H81" s="14"/>
      <c r="I81" s="42" t="s">
        <v>93</v>
      </c>
      <c r="J81" s="4">
        <v>178484.23</v>
      </c>
      <c r="K81" s="31">
        <f>+'[39] SP 2020_2019_ASL BT'!J65</f>
        <v>805344.58000000007</v>
      </c>
      <c r="L81" s="15"/>
      <c r="O81" s="3" t="s">
        <v>94</v>
      </c>
      <c r="Q81" s="4">
        <v>-278987</v>
      </c>
      <c r="R81" s="3">
        <v>89035.669999999984</v>
      </c>
    </row>
    <row r="82" spans="1:18" ht="18" x14ac:dyDescent="0.25">
      <c r="A82" s="12" t="s">
        <v>9</v>
      </c>
      <c r="B82" s="16" t="s">
        <v>95</v>
      </c>
      <c r="C82" s="35">
        <f>SUM(C74:C81)</f>
        <v>-7960000</v>
      </c>
      <c r="D82" s="35">
        <v>-11752033.899999999</v>
      </c>
      <c r="E82" s="60">
        <v>-7960000</v>
      </c>
      <c r="F82" s="51">
        <f t="shared" si="1"/>
        <v>0</v>
      </c>
      <c r="G82" s="44">
        <f>SUM(G74:G80)</f>
        <v>7677628.9699999997</v>
      </c>
      <c r="H82" s="14"/>
      <c r="I82" s="42" t="s">
        <v>96</v>
      </c>
      <c r="J82" s="4">
        <v>2813.27</v>
      </c>
      <c r="K82" s="15"/>
      <c r="L82" s="15"/>
      <c r="O82" s="3" t="s">
        <v>97</v>
      </c>
      <c r="Q82" s="4">
        <v>-272890</v>
      </c>
      <c r="R82" s="3">
        <v>245673.59</v>
      </c>
    </row>
    <row r="83" spans="1:18" ht="30" x14ac:dyDescent="0.25">
      <c r="A83" s="18" t="s">
        <v>3</v>
      </c>
      <c r="B83" s="19" t="s">
        <v>98</v>
      </c>
      <c r="C83" s="31">
        <v>0</v>
      </c>
      <c r="D83" s="31">
        <v>1200491.69</v>
      </c>
      <c r="E83" s="58">
        <v>0</v>
      </c>
      <c r="F83" s="51">
        <f t="shared" si="1"/>
        <v>0</v>
      </c>
      <c r="H83" s="14"/>
      <c r="I83" s="42" t="s">
        <v>99</v>
      </c>
      <c r="J83" s="4">
        <v>180.51</v>
      </c>
      <c r="K83" s="15"/>
      <c r="L83" s="15"/>
      <c r="O83" s="3" t="s">
        <v>100</v>
      </c>
      <c r="Q83" s="4">
        <v>-255123</v>
      </c>
      <c r="R83" s="3">
        <v>25793.360000000001</v>
      </c>
    </row>
    <row r="84" spans="1:18" ht="18" x14ac:dyDescent="0.25">
      <c r="A84" s="18" t="s">
        <v>3</v>
      </c>
      <c r="B84" s="19" t="s">
        <v>101</v>
      </c>
      <c r="C84" s="31"/>
      <c r="D84" s="31"/>
      <c r="E84" s="58"/>
      <c r="F84" s="51">
        <f t="shared" si="1"/>
        <v>0</v>
      </c>
      <c r="H84" s="14"/>
      <c r="I84" s="42" t="s">
        <v>102</v>
      </c>
      <c r="J84" s="4">
        <v>51742.35</v>
      </c>
      <c r="K84" s="15"/>
      <c r="L84" s="15"/>
      <c r="O84" s="3" t="s">
        <v>103</v>
      </c>
      <c r="Q84" s="4">
        <v>-2119218</v>
      </c>
      <c r="R84" s="3">
        <v>256210.22999999984</v>
      </c>
    </row>
    <row r="85" spans="1:18" ht="18" x14ac:dyDescent="0.25">
      <c r="A85" s="18" t="s">
        <v>3</v>
      </c>
      <c r="B85" s="19" t="s">
        <v>104</v>
      </c>
      <c r="C85" s="31"/>
      <c r="D85" s="31"/>
      <c r="E85" s="58"/>
      <c r="F85" s="51">
        <f t="shared" si="1"/>
        <v>0</v>
      </c>
      <c r="H85" s="14"/>
      <c r="I85" s="42" t="s">
        <v>105</v>
      </c>
      <c r="J85" s="4">
        <v>37993.47</v>
      </c>
      <c r="K85" s="15"/>
      <c r="L85" s="15"/>
      <c r="O85" s="3" t="s">
        <v>106</v>
      </c>
      <c r="Q85" s="4">
        <v>-24139</v>
      </c>
      <c r="R85" s="3">
        <v>11263.619999999999</v>
      </c>
    </row>
    <row r="86" spans="1:18" ht="36" x14ac:dyDescent="0.25">
      <c r="A86" s="18" t="s">
        <v>3</v>
      </c>
      <c r="B86" s="19" t="s">
        <v>107</v>
      </c>
      <c r="C86" s="31">
        <v>0</v>
      </c>
      <c r="D86" s="31">
        <v>995.22999999998137</v>
      </c>
      <c r="E86" s="58">
        <v>0</v>
      </c>
      <c r="F86" s="51">
        <f t="shared" si="1"/>
        <v>0</v>
      </c>
      <c r="H86" s="14"/>
      <c r="K86" s="15"/>
      <c r="L86" s="15"/>
      <c r="O86" s="3" t="s">
        <v>108</v>
      </c>
      <c r="Q86" s="4">
        <v>-24542</v>
      </c>
      <c r="R86" s="3">
        <v>0</v>
      </c>
    </row>
    <row r="87" spans="1:18" ht="18" x14ac:dyDescent="0.25">
      <c r="A87" s="18" t="s">
        <v>3</v>
      </c>
      <c r="B87" s="19" t="s">
        <v>109</v>
      </c>
      <c r="C87" s="31"/>
      <c r="D87" s="31"/>
      <c r="E87" s="58"/>
      <c r="F87" s="51">
        <f t="shared" si="1"/>
        <v>0</v>
      </c>
      <c r="H87" s="14"/>
      <c r="I87" s="14"/>
      <c r="K87" s="15"/>
      <c r="L87" s="15"/>
      <c r="O87" s="3" t="s">
        <v>110</v>
      </c>
      <c r="Q87" s="4">
        <v>-299352</v>
      </c>
      <c r="R87" s="3">
        <v>47889.780000000006</v>
      </c>
    </row>
    <row r="88" spans="1:18" ht="18" x14ac:dyDescent="0.25">
      <c r="A88" s="18" t="s">
        <v>3</v>
      </c>
      <c r="B88" s="19" t="s">
        <v>111</v>
      </c>
      <c r="C88" s="31"/>
      <c r="D88" s="31"/>
      <c r="E88" s="58"/>
      <c r="F88" s="51">
        <f t="shared" si="1"/>
        <v>0</v>
      </c>
      <c r="H88" s="14"/>
      <c r="I88" s="14"/>
      <c r="K88" s="15"/>
      <c r="L88" s="15"/>
    </row>
    <row r="89" spans="1:18" ht="18" x14ac:dyDescent="0.25">
      <c r="A89" s="18" t="s">
        <v>3</v>
      </c>
      <c r="B89" s="19" t="s">
        <v>112</v>
      </c>
      <c r="C89" s="31">
        <v>0</v>
      </c>
      <c r="D89" s="31">
        <v>310.38000000000829</v>
      </c>
      <c r="E89" s="58">
        <v>0</v>
      </c>
      <c r="F89" s="51">
        <f t="shared" si="1"/>
        <v>0</v>
      </c>
      <c r="H89" s="14"/>
      <c r="I89" s="14"/>
      <c r="K89" s="15"/>
      <c r="L89" s="15"/>
    </row>
    <row r="90" spans="1:18" ht="36" x14ac:dyDescent="0.25">
      <c r="A90" s="11" t="s">
        <v>3</v>
      </c>
      <c r="B90" s="16" t="s">
        <v>113</v>
      </c>
      <c r="C90" s="35">
        <f>SUM(C83:C89)</f>
        <v>0</v>
      </c>
      <c r="D90" s="35">
        <v>1201797.3</v>
      </c>
      <c r="E90" s="60">
        <v>0</v>
      </c>
      <c r="F90" s="51">
        <f t="shared" si="1"/>
        <v>0</v>
      </c>
      <c r="H90" s="14"/>
      <c r="I90" s="14"/>
      <c r="K90" s="15"/>
      <c r="L90" s="15"/>
    </row>
    <row r="91" spans="1:18" ht="18" x14ac:dyDescent="0.25">
      <c r="A91" s="18" t="s">
        <v>9</v>
      </c>
      <c r="B91" s="19" t="s">
        <v>114</v>
      </c>
      <c r="C91" s="31"/>
      <c r="D91" s="31"/>
      <c r="E91" s="58"/>
      <c r="F91" s="51">
        <f t="shared" si="1"/>
        <v>0</v>
      </c>
      <c r="H91" s="14"/>
      <c r="I91" s="14"/>
      <c r="K91" s="15"/>
      <c r="L91" s="15"/>
    </row>
    <row r="92" spans="1:18" ht="18" x14ac:dyDescent="0.25">
      <c r="A92" s="18" t="s">
        <v>9</v>
      </c>
      <c r="B92" s="19" t="s">
        <v>115</v>
      </c>
      <c r="C92" s="31">
        <v>0</v>
      </c>
      <c r="D92" s="31">
        <v>0</v>
      </c>
      <c r="E92" s="58">
        <v>0</v>
      </c>
      <c r="F92" s="51">
        <f t="shared" si="1"/>
        <v>0</v>
      </c>
      <c r="H92" s="14"/>
      <c r="I92" s="14"/>
      <c r="K92" s="15"/>
      <c r="L92" s="15"/>
    </row>
    <row r="93" spans="1:18" ht="18" x14ac:dyDescent="0.25">
      <c r="A93" s="11" t="s">
        <v>9</v>
      </c>
      <c r="B93" s="16" t="s">
        <v>116</v>
      </c>
      <c r="C93" s="35">
        <v>0</v>
      </c>
      <c r="D93" s="35">
        <v>0</v>
      </c>
      <c r="E93" s="60">
        <v>0</v>
      </c>
      <c r="F93" s="51">
        <f t="shared" si="1"/>
        <v>0</v>
      </c>
      <c r="H93" s="14"/>
      <c r="I93" s="14"/>
      <c r="K93" s="15"/>
      <c r="L93" s="15"/>
    </row>
    <row r="94" spans="1:18" ht="18" x14ac:dyDescent="0.25">
      <c r="A94" s="18" t="s">
        <v>3</v>
      </c>
      <c r="B94" s="19" t="s">
        <v>117</v>
      </c>
      <c r="C94" s="31"/>
      <c r="D94" s="31"/>
      <c r="E94" s="58"/>
      <c r="F94" s="51">
        <f t="shared" si="1"/>
        <v>0</v>
      </c>
      <c r="H94" s="14"/>
      <c r="I94" s="14"/>
      <c r="K94" s="15"/>
      <c r="L94" s="15"/>
    </row>
    <row r="95" spans="1:18" ht="18" x14ac:dyDescent="0.25">
      <c r="A95" s="18" t="s">
        <v>3</v>
      </c>
      <c r="B95" s="19" t="s">
        <v>118</v>
      </c>
      <c r="C95" s="31">
        <v>0</v>
      </c>
      <c r="D95" s="31">
        <v>0</v>
      </c>
      <c r="E95" s="58">
        <v>0</v>
      </c>
      <c r="F95" s="51">
        <f t="shared" si="1"/>
        <v>0</v>
      </c>
      <c r="H95" s="14"/>
      <c r="I95" s="14"/>
      <c r="K95" s="15"/>
      <c r="L95" s="15"/>
    </row>
    <row r="96" spans="1:18" ht="36" x14ac:dyDescent="0.25">
      <c r="A96" s="11" t="s">
        <v>3</v>
      </c>
      <c r="B96" s="16" t="s">
        <v>119</v>
      </c>
      <c r="C96" s="35">
        <v>0</v>
      </c>
      <c r="D96" s="35">
        <v>0</v>
      </c>
      <c r="E96" s="60">
        <v>0</v>
      </c>
      <c r="F96" s="51">
        <f t="shared" si="1"/>
        <v>0</v>
      </c>
      <c r="H96" s="14"/>
      <c r="I96" s="14"/>
      <c r="K96" s="15"/>
      <c r="L96" s="15"/>
    </row>
    <row r="97" spans="1:12" ht="36" x14ac:dyDescent="0.25">
      <c r="A97" s="11" t="s">
        <v>18</v>
      </c>
      <c r="B97" s="16" t="s">
        <v>120</v>
      </c>
      <c r="C97" s="35">
        <v>0</v>
      </c>
      <c r="D97" s="35">
        <v>0</v>
      </c>
      <c r="E97" s="60">
        <v>0</v>
      </c>
      <c r="F97" s="51">
        <f t="shared" si="1"/>
        <v>0</v>
      </c>
      <c r="H97" s="14"/>
      <c r="I97" s="14"/>
      <c r="K97" s="15"/>
      <c r="L97" s="15"/>
    </row>
    <row r="98" spans="1:12" ht="36" x14ac:dyDescent="0.25">
      <c r="A98" s="28" t="s">
        <v>121</v>
      </c>
      <c r="B98" s="28"/>
      <c r="C98" s="38">
        <f>C67+C82+C97+C90+C96</f>
        <v>-8360000</v>
      </c>
      <c r="D98" s="38">
        <v>-11333383.169999998</v>
      </c>
      <c r="E98" s="62">
        <v>-8360000</v>
      </c>
      <c r="F98" s="51">
        <f t="shared" si="1"/>
        <v>0</v>
      </c>
      <c r="G98" s="45"/>
      <c r="H98" s="14"/>
      <c r="I98" s="14"/>
      <c r="K98" s="15"/>
      <c r="L98" s="15"/>
    </row>
    <row r="99" spans="1:12" ht="11.25" customHeight="1" x14ac:dyDescent="0.25">
      <c r="A99" s="24"/>
      <c r="B99" s="24"/>
      <c r="C99" s="39"/>
      <c r="D99" s="39"/>
      <c r="E99" s="63"/>
      <c r="F99" s="51">
        <f t="shared" si="1"/>
        <v>0</v>
      </c>
      <c r="H99" s="14"/>
      <c r="I99" s="14"/>
      <c r="K99" s="15"/>
      <c r="L99" s="15"/>
    </row>
    <row r="100" spans="1:12" ht="36" x14ac:dyDescent="0.25">
      <c r="A100" s="8" t="s">
        <v>122</v>
      </c>
      <c r="B100" s="9"/>
      <c r="C100" s="40"/>
      <c r="D100" s="40"/>
      <c r="E100" s="64"/>
      <c r="F100" s="51">
        <f t="shared" si="1"/>
        <v>0</v>
      </c>
      <c r="H100" s="14"/>
      <c r="I100" s="14"/>
      <c r="K100" s="15"/>
      <c r="L100" s="15"/>
    </row>
    <row r="101" spans="1:12" ht="36" x14ac:dyDescent="0.25">
      <c r="A101" s="18" t="s">
        <v>27</v>
      </c>
      <c r="B101" s="24" t="s">
        <v>123</v>
      </c>
      <c r="C101" s="31">
        <v>0</v>
      </c>
      <c r="D101" s="31">
        <v>240292.5</v>
      </c>
      <c r="E101" s="58">
        <v>0</v>
      </c>
      <c r="F101" s="51">
        <f t="shared" si="1"/>
        <v>0</v>
      </c>
      <c r="H101" s="14"/>
      <c r="I101" s="14"/>
      <c r="K101" s="15"/>
      <c r="L101" s="15"/>
    </row>
    <row r="102" spans="1:12" ht="36" x14ac:dyDescent="0.25">
      <c r="A102" s="18" t="s">
        <v>27</v>
      </c>
      <c r="B102" s="24" t="s">
        <v>124</v>
      </c>
      <c r="C102" s="31">
        <v>3000000</v>
      </c>
      <c r="D102" s="31">
        <v>6213614.799999997</v>
      </c>
      <c r="E102" s="58">
        <v>3000000</v>
      </c>
      <c r="F102" s="51">
        <f t="shared" si="1"/>
        <v>0</v>
      </c>
      <c r="H102" s="14"/>
      <c r="I102" s="14"/>
      <c r="K102" s="15"/>
      <c r="L102" s="15"/>
    </row>
    <row r="103" spans="1:12" ht="36" x14ac:dyDescent="0.25">
      <c r="A103" s="18" t="s">
        <v>27</v>
      </c>
      <c r="B103" s="24" t="s">
        <v>125</v>
      </c>
      <c r="C103" s="31"/>
      <c r="D103" s="31"/>
      <c r="E103" s="58"/>
      <c r="F103" s="51">
        <f t="shared" si="1"/>
        <v>0</v>
      </c>
      <c r="H103" s="14"/>
      <c r="I103" s="14"/>
      <c r="K103" s="15"/>
      <c r="L103" s="15"/>
    </row>
    <row r="104" spans="1:12" ht="36" x14ac:dyDescent="0.25">
      <c r="A104" s="18" t="s">
        <v>27</v>
      </c>
      <c r="B104" s="24" t="s">
        <v>126</v>
      </c>
      <c r="C104" s="31"/>
      <c r="D104" s="31"/>
      <c r="E104" s="58"/>
      <c r="F104" s="51">
        <f t="shared" si="1"/>
        <v>0</v>
      </c>
      <c r="H104" s="14"/>
      <c r="I104" s="14"/>
      <c r="K104" s="15"/>
      <c r="L104" s="15"/>
    </row>
    <row r="105" spans="1:12" ht="36" x14ac:dyDescent="0.25">
      <c r="A105" s="18" t="s">
        <v>27</v>
      </c>
      <c r="B105" s="24" t="s">
        <v>127</v>
      </c>
      <c r="C105" s="31"/>
      <c r="D105" s="31"/>
      <c r="E105" s="58"/>
      <c r="F105" s="51">
        <f t="shared" si="1"/>
        <v>0</v>
      </c>
      <c r="H105" s="14"/>
      <c r="I105" s="14"/>
      <c r="K105" s="15"/>
      <c r="L105" s="15"/>
    </row>
    <row r="106" spans="1:12" ht="18" x14ac:dyDescent="0.25">
      <c r="A106" s="11" t="s">
        <v>3</v>
      </c>
      <c r="B106" s="12" t="s">
        <v>128</v>
      </c>
      <c r="C106" s="35"/>
      <c r="D106" s="35"/>
      <c r="E106" s="60"/>
      <c r="F106" s="51">
        <f t="shared" si="1"/>
        <v>0</v>
      </c>
      <c r="H106" s="14"/>
      <c r="I106" s="14"/>
      <c r="K106" s="15"/>
      <c r="L106" s="15"/>
    </row>
    <row r="107" spans="1:12" ht="18" x14ac:dyDescent="0.25">
      <c r="A107" s="18" t="s">
        <v>3</v>
      </c>
      <c r="B107" s="24" t="s">
        <v>129</v>
      </c>
      <c r="C107" s="31">
        <v>5000000</v>
      </c>
      <c r="D107" s="31">
        <v>7872657.1099999994</v>
      </c>
      <c r="E107" s="58">
        <v>5000000</v>
      </c>
      <c r="F107" s="51">
        <f t="shared" si="1"/>
        <v>0</v>
      </c>
      <c r="H107" s="14"/>
      <c r="I107" s="14"/>
      <c r="K107" s="15"/>
      <c r="L107" s="15"/>
    </row>
    <row r="108" spans="1:12" ht="18" x14ac:dyDescent="0.25">
      <c r="A108" s="18" t="s">
        <v>27</v>
      </c>
      <c r="B108" s="24" t="s">
        <v>130</v>
      </c>
      <c r="C108" s="31">
        <v>1260000</v>
      </c>
      <c r="D108" s="31">
        <v>2222446.6400000006</v>
      </c>
      <c r="E108" s="58">
        <v>1260000</v>
      </c>
      <c r="F108" s="51">
        <f t="shared" si="1"/>
        <v>0</v>
      </c>
      <c r="H108" s="14"/>
      <c r="I108" s="14"/>
      <c r="K108" s="15"/>
      <c r="L108" s="15"/>
    </row>
    <row r="109" spans="1:12" ht="36" x14ac:dyDescent="0.25">
      <c r="A109" s="11" t="s">
        <v>27</v>
      </c>
      <c r="B109" s="16" t="s">
        <v>131</v>
      </c>
      <c r="C109" s="35">
        <f>SUM(C107:C108)</f>
        <v>6260000</v>
      </c>
      <c r="D109" s="35">
        <v>10095103.75</v>
      </c>
      <c r="E109" s="60">
        <v>6260000</v>
      </c>
      <c r="F109" s="51">
        <f t="shared" si="1"/>
        <v>0</v>
      </c>
      <c r="G109" s="37"/>
      <c r="H109" s="14"/>
      <c r="I109" s="14"/>
      <c r="K109" s="15"/>
      <c r="L109" s="15"/>
    </row>
    <row r="110" spans="1:12" ht="36" x14ac:dyDescent="0.25">
      <c r="A110" s="11" t="s">
        <v>27</v>
      </c>
      <c r="B110" s="12" t="s">
        <v>132</v>
      </c>
      <c r="C110" s="35">
        <v>0</v>
      </c>
      <c r="D110" s="35">
        <v>0</v>
      </c>
      <c r="E110" s="60">
        <v>0</v>
      </c>
      <c r="F110" s="51">
        <f t="shared" si="1"/>
        <v>0</v>
      </c>
      <c r="H110" s="14"/>
      <c r="I110" s="14"/>
      <c r="K110" s="15"/>
      <c r="L110" s="15"/>
    </row>
    <row r="111" spans="1:12" ht="18" x14ac:dyDescent="0.25">
      <c r="A111" s="18" t="s">
        <v>3</v>
      </c>
      <c r="B111" s="24" t="s">
        <v>133</v>
      </c>
      <c r="C111" s="31"/>
      <c r="D111" s="31"/>
      <c r="E111" s="58"/>
      <c r="F111" s="51">
        <f t="shared" si="1"/>
        <v>0</v>
      </c>
      <c r="H111" s="14"/>
      <c r="I111" s="14"/>
      <c r="K111" s="15"/>
      <c r="L111" s="15"/>
    </row>
    <row r="112" spans="1:12" ht="18" x14ac:dyDescent="0.25">
      <c r="A112" s="18" t="s">
        <v>9</v>
      </c>
      <c r="B112" s="24" t="s">
        <v>134</v>
      </c>
      <c r="C112" s="31"/>
      <c r="D112" s="31"/>
      <c r="E112" s="58"/>
      <c r="F112" s="51">
        <f t="shared" si="1"/>
        <v>0</v>
      </c>
      <c r="H112" s="14"/>
      <c r="I112" s="14"/>
      <c r="K112" s="15"/>
      <c r="L112" s="15"/>
    </row>
    <row r="113" spans="1:12" ht="36" x14ac:dyDescent="0.25">
      <c r="A113" s="28" t="s">
        <v>135</v>
      </c>
      <c r="B113" s="28"/>
      <c r="C113" s="38">
        <f>C102+C109+C101</f>
        <v>9260000</v>
      </c>
      <c r="D113" s="38">
        <v>16549011.049999997</v>
      </c>
      <c r="E113" s="62">
        <v>9260000</v>
      </c>
      <c r="F113" s="51">
        <f t="shared" si="1"/>
        <v>0</v>
      </c>
      <c r="H113" s="14"/>
      <c r="I113" s="14"/>
      <c r="K113" s="15"/>
      <c r="L113" s="15"/>
    </row>
    <row r="114" spans="1:12" ht="9.75" customHeight="1" x14ac:dyDescent="0.25">
      <c r="A114" s="24"/>
      <c r="B114" s="24"/>
      <c r="C114" s="31"/>
      <c r="D114" s="31"/>
      <c r="E114" s="58"/>
      <c r="F114" s="51">
        <f t="shared" si="1"/>
        <v>0</v>
      </c>
      <c r="H114" s="14"/>
      <c r="I114" s="14"/>
      <c r="K114" s="15"/>
      <c r="L114" s="15"/>
    </row>
    <row r="115" spans="1:12" ht="36" x14ac:dyDescent="0.25">
      <c r="A115" s="8" t="s">
        <v>136</v>
      </c>
      <c r="B115" s="9"/>
      <c r="C115" s="40">
        <f>C59+C98+C113</f>
        <v>16488101.530666666</v>
      </c>
      <c r="D115" s="40">
        <v>10184568.379999939</v>
      </c>
      <c r="E115" s="64">
        <v>16488101.530666666</v>
      </c>
      <c r="F115" s="51">
        <f t="shared" si="1"/>
        <v>0</v>
      </c>
      <c r="H115" s="14"/>
      <c r="I115" s="14"/>
      <c r="K115" s="15"/>
      <c r="L115" s="15"/>
    </row>
    <row r="116" spans="1:12" ht="27.75" customHeight="1" x14ac:dyDescent="0.25">
      <c r="A116" s="67" t="s">
        <v>137</v>
      </c>
      <c r="B116" s="68"/>
      <c r="C116" s="35">
        <f>+C115</f>
        <v>16488101.530666666</v>
      </c>
      <c r="D116" s="35">
        <v>10184568.379999999</v>
      </c>
      <c r="E116" s="60">
        <v>16488101.530666666</v>
      </c>
      <c r="F116" s="51">
        <f t="shared" si="1"/>
        <v>0</v>
      </c>
      <c r="H116" s="14"/>
      <c r="I116" s="14"/>
      <c r="K116" s="15"/>
      <c r="L116" s="15"/>
    </row>
    <row r="117" spans="1:12" ht="8.25" customHeight="1" x14ac:dyDescent="0.25">
      <c r="A117" s="24"/>
      <c r="B117" s="46"/>
      <c r="C117" s="35"/>
      <c r="D117" s="35"/>
      <c r="E117" s="60"/>
      <c r="F117" s="51">
        <f t="shared" si="1"/>
        <v>0</v>
      </c>
      <c r="H117" s="14"/>
      <c r="I117" s="14"/>
      <c r="K117" s="15"/>
      <c r="L117" s="15"/>
    </row>
    <row r="118" spans="1:12" ht="36.75" customHeight="1" x14ac:dyDescent="0.25">
      <c r="A118" s="69" t="s">
        <v>138</v>
      </c>
      <c r="B118" s="69"/>
      <c r="C118" s="47">
        <f>C115-C116</f>
        <v>0</v>
      </c>
      <c r="D118" s="47">
        <v>-5.9604644775390625E-8</v>
      </c>
      <c r="E118" s="65">
        <v>0</v>
      </c>
      <c r="F118" s="51">
        <f t="shared" si="1"/>
        <v>0</v>
      </c>
      <c r="H118" s="14"/>
      <c r="I118" s="14"/>
      <c r="K118" s="15"/>
      <c r="L118" s="15"/>
    </row>
    <row r="119" spans="1:12" x14ac:dyDescent="0.25">
      <c r="H119" s="14"/>
      <c r="I119" s="14"/>
    </row>
    <row r="120" spans="1:12" x14ac:dyDescent="0.25">
      <c r="H120" s="14"/>
      <c r="I120" s="14"/>
    </row>
    <row r="121" spans="1:12" x14ac:dyDescent="0.25">
      <c r="H121" s="14"/>
      <c r="I121" s="14"/>
    </row>
    <row r="122" spans="1:12" x14ac:dyDescent="0.25">
      <c r="I122" s="14"/>
    </row>
  </sheetData>
  <mergeCells count="3">
    <mergeCell ref="A2:B2"/>
    <mergeCell ref="A116:B116"/>
    <mergeCell ref="A118:B118"/>
  </mergeCells>
  <pageMargins left="0.24" right="0.24" top="0.17" bottom="0.17" header="0.17" footer="0.17"/>
  <pageSetup paperSize="9" scale="77" orientation="portrait" r:id="rId1"/>
  <rowBreaks count="1" manualBreakCount="1">
    <brk id="43" max="4" man="1"/>
  </rowBreaks>
  <ignoredErrors>
    <ignoredError sqref="C113 C115:C116 C118 C59 C54 C39:C40 C67 C90 C98 C10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Rendiconto Finanziario</vt:lpstr>
      <vt:lpstr>'Rendiconto Finanziario'!Area_stampa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1</dc:creator>
  <cp:lastModifiedBy>Sonia Pirelli</cp:lastModifiedBy>
  <dcterms:created xsi:type="dcterms:W3CDTF">2022-12-30T14:23:38Z</dcterms:created>
  <dcterms:modified xsi:type="dcterms:W3CDTF">2024-01-10T14:30:41Z</dcterms:modified>
</cp:coreProperties>
</file>