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5\REGIONE\"/>
    </mc:Choice>
  </mc:AlternateContent>
  <bookViews>
    <workbookView xWindow="0" yWindow="0" windowWidth="28800" windowHeight="11100" activeTab="1"/>
  </bookViews>
  <sheets>
    <sheet name="Raccordo CE" sheetId="1" r:id="rId1"/>
    <sheet name=" Nuovo Modello C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A" hidden="1">'[2]Raccolta Assegni 22.6.95'!$A$1:$A$1</definedName>
    <definedName name="__Irc05">#REF!</definedName>
    <definedName name="_ant05">#REF!</definedName>
    <definedName name="_ANTO06">#REF!</definedName>
    <definedName name="_ATT01">[3]Criteri!$A$1:$A$2</definedName>
    <definedName name="_CEA101">[3]Criteri!$A$5:$A$6</definedName>
    <definedName name="_CEA102">[3]Criteri!$B$5:$B$6</definedName>
    <definedName name="_CEA103">[3]Criteri!$C$5:$C$6</definedName>
    <definedName name="_CEA201">[3]Criteri!$D$5:$D$6</definedName>
    <definedName name="_CEA301">[3]Criteri!$E$5:$E$6</definedName>
    <definedName name="_CEA302">[3]Criteri!$F$5:$F$6</definedName>
    <definedName name="_CEA303">[3]Criteri!$G$5:$G$6</definedName>
    <definedName name="_CEA304">[3]Criteri!$H$5:$H$6</definedName>
    <definedName name="_CEA305">[3]Criteri!$I$5:$I$6</definedName>
    <definedName name="_CEA306">[3]Criteri!$J$5:$J$6</definedName>
    <definedName name="_CEA401">[3]Criteri!$K$5:$K$6</definedName>
    <definedName name="_CEA501">[3]Criteri!$L$5:$L$6</definedName>
    <definedName name="_CEA502">[3]Criteri!$M$5:$M$6</definedName>
    <definedName name="_CEB101">[3]Criteri!$N$5:$N$6</definedName>
    <definedName name="_CEB102">[3]Criteri!$O$5:$O$6</definedName>
    <definedName name="_CEB103">[3]Criteri!$P$5:$P$6</definedName>
    <definedName name="_CEB104">[3]Criteri!$Q$5:$Q$6</definedName>
    <definedName name="_CEB105">[3]Criteri!$R$5:$R$6</definedName>
    <definedName name="_CEB106">[3]Criteri!$S$5:$S$6</definedName>
    <definedName name="_CEB107">[3]Criteri!$T$5:$T$6</definedName>
    <definedName name="_CEB108">[3]Criteri!$U$5:$U$6</definedName>
    <definedName name="_CEB109">[3]Criteri!$V$5:$V$6</definedName>
    <definedName name="_CEB110">[3]Criteri!$W$5:$W$6</definedName>
    <definedName name="_CEB111">[3]Criteri!$X$5:$X$6</definedName>
    <definedName name="_CEB201">[3]Criteri!$Y$5:$Y$6</definedName>
    <definedName name="_CEB202">[3]Criteri!$Z$5:$Z$6</definedName>
    <definedName name="_CEB203">[3]Criteri!$AA$5:$AA$6</definedName>
    <definedName name="_CEB204">[3]Criteri!$AB$5:$AB$6</definedName>
    <definedName name="_CEB205">[3]Criteri!$AC$5:$AC$6</definedName>
    <definedName name="_CEB206">[3]Criteri!$AD$5:$AD$6</definedName>
    <definedName name="_CEB207">[3]Criteri!$AE$5:$AE$6</definedName>
    <definedName name="_CEB208">[3]Criteri!$AF$5:$AF$6</definedName>
    <definedName name="_CEB209">[3]Criteri!$AG$5:$AG$6</definedName>
    <definedName name="_CEB210">[3]Criteri!$AH$5:$AH$6</definedName>
    <definedName name="_CEB211">[3]Criteri!$AI$5:$AI$6</definedName>
    <definedName name="_CEB212">[3]Criteri!$AJ$5:$AJ$6</definedName>
    <definedName name="_CEB213">[3]Criteri!$AK$5:$AK$6</definedName>
    <definedName name="_CEB214">[3]Criteri!$AL$5:$AL$6</definedName>
    <definedName name="_CEB215">[3]Criteri!$AM$5:$AM$6</definedName>
    <definedName name="_CEB216">[3]Criteri!$AN$5:$AN$6</definedName>
    <definedName name="_CEB217">[3]Criteri!$AO$5:$AO$6</definedName>
    <definedName name="_CEB218">[3]Criteri!$AP$5:$AP$6</definedName>
    <definedName name="_CEB219">[3]Criteri!$AQ$5:$AQ$6</definedName>
    <definedName name="_CEB220">[3]Criteri!$AR$5:$AR$6</definedName>
    <definedName name="_CEB221">[3]Criteri!$AS$5:$AS$6</definedName>
    <definedName name="_CEB222">[3]Criteri!$AT$5:$AT$6</definedName>
    <definedName name="_CEB223">[3]Criteri!$AU$5:$AU$6</definedName>
    <definedName name="_CEB224">[3]Criteri!$AV$5:$AV$6</definedName>
    <definedName name="_CEC101">[3]Criteri!$AW$5:$AW$6</definedName>
    <definedName name="_CEC102">[3]Criteri!$AX$5:$AX$6</definedName>
    <definedName name="_CEC103">[3]Criteri!$AY$5:$AY$6</definedName>
    <definedName name="_CED102">[3]Criteri!$BA$5:$BA$6</definedName>
    <definedName name="_CED104">[3]Criteri!$BC$5:$BC$6</definedName>
    <definedName name="_CED105">[3]Criteri!$BD$5:$BD$6</definedName>
    <definedName name="_xlnm._FilterDatabase" localSheetId="1" hidden="1">' Nuovo Modello CE'!$C$7:$M$578</definedName>
    <definedName name="_xlnm._FilterDatabase" localSheetId="0" hidden="1">'Raccordo CE'!$A$2:$V$1538</definedName>
    <definedName name="_Irc05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[4]!Tabella1[#Data]</definedName>
    <definedName name="_xlcn.WorksheetConnection_Rendicontazione_COVID_30_09_2020.v.1.5.xlsxTabella241" hidden="1">[4]!Tabella24[#Data]</definedName>
    <definedName name="a" localSheetId="1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1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1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1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1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[5]VALORI!$C$45</definedName>
    <definedName name="A_infantile">'[6]TABELLE CALCOLO'!$CW$5:$CW$25</definedName>
    <definedName name="A_infantile_pesi">'[6]TABELLE CALCOLO'!$CU$5:$CU$25</definedName>
    <definedName name="A_KF_1">[6]VALORI!$C$13</definedName>
    <definedName name="A_KF_10">[6]VALORI!$C$14</definedName>
    <definedName name="A_KF_11">[6]VALORI!$C$15</definedName>
    <definedName name="A_KF_12">[6]VALORI!$C$16</definedName>
    <definedName name="A_KF_2">[6]VALORI!$C$20</definedName>
    <definedName name="A_KF_21">[6]VALORI!$C$21</definedName>
    <definedName name="A_KF_22">[6]VALORI!$C$25</definedName>
    <definedName name="A_KF_220">[6]VALORI!$C$26</definedName>
    <definedName name="A_KF_221">[6]VALORI!$C$30</definedName>
    <definedName name="A_KF_2211">[6]VALORI!$C$29</definedName>
    <definedName name="A_KF_222">[6]VALORI!$C$32</definedName>
    <definedName name="A_KF_223">[6]VALORI!$C$31</definedName>
    <definedName name="A_KF_224">[6]VALORI!$C$33</definedName>
    <definedName name="A_KF_23">[6]VALORI!$C$22</definedName>
    <definedName name="A_KF_23C">[6]VALORI!$C$24</definedName>
    <definedName name="A_KF_24">[6]VALORI!$C$35</definedName>
    <definedName name="A_KF_2411">[6]VALORI!$C$34</definedName>
    <definedName name="A_KF_25">[6]VALORI!$C$36</definedName>
    <definedName name="A_KF_26">[6]VALORI!$C$37</definedName>
    <definedName name="A_KF_26C">[6]VALORI!$C$39</definedName>
    <definedName name="A_KF_31">[6]VALORI!$C$43</definedName>
    <definedName name="A_KF_31C">[6]VALORI!$C$45</definedName>
    <definedName name="A_KF_32">[6]VALORI!$C$47</definedName>
    <definedName name="A_KF_320">[6]VALORI!$C$48</definedName>
    <definedName name="A_KF_321">[6]VALORI!$C$49</definedName>
    <definedName name="A_KF_3211">[6]VALORI!$C$52</definedName>
    <definedName name="A_KF_3212">[6]VALORI!$C$55</definedName>
    <definedName name="A_KF_3213">[6]VALORI!$C$58</definedName>
    <definedName name="A_KF_32C1">[6]VALORI!$C$51</definedName>
    <definedName name="A_KF_32C2">[6]VALORI!$C$54</definedName>
    <definedName name="A_KF_32C3">[6]VALORI!$C$57</definedName>
    <definedName name="A_KF_F_pop_25_44_F">[6]VALORI!$C$81</definedName>
    <definedName name="a_ks_224">[5]VALORI!$C$33</definedName>
    <definedName name="A_Perc_farma">'[6]TABELLE CALCOLO'!$FA$5:$FA$25</definedName>
    <definedName name="A_perinatale">'[6]TABELLE CALCOLO'!$CV$5:$CV$25</definedName>
    <definedName name="A_perinatale_pesi">'[6]TABELLE CALCOLO'!$CT$5:$CT$25</definedName>
    <definedName name="A_pop_0_14">'[6]TABELLE CALCOLO'!$F$5:$F$25</definedName>
    <definedName name="A_pop_superf">'[6]TABELLE CALCOLO'!$Q$5:$Q$25</definedName>
    <definedName name="A_pop_TOT">'[6]TABELLE CALCOLO'!$K$5:$K$25</definedName>
    <definedName name="A_popDip">'[6]TABELLE CALCOLO'!$CF$5:$CF$25</definedName>
    <definedName name="A_popDist">'[6]TABELLE CALCOLO'!$BB$5:$BB$25</definedName>
    <definedName name="A_popfarma">'[6]TABELLE CALCOLO'!$M$5:$M$25</definedName>
    <definedName name="A_poposped">'[6]TABELLE CALCOLO'!$B$5:$B$25</definedName>
    <definedName name="A_poposped_abb">'[6]TABELLE CALCOLO'!$D$5:$D$25</definedName>
    <definedName name="A_poposped_over65">'[6]TABELLE CALCOLO'!$C$5:$C$25</definedName>
    <definedName name="A_popriab">'[6]TABELLE CALCOLO'!$BV$5:$BV$25</definedName>
    <definedName name="A_popSalM">'[6]TABELLE CALCOLO'!$BL$5:$BL$25</definedName>
    <definedName name="A_popspec">'[6]TABELLE CALCOLO'!$O$5:$O$25</definedName>
    <definedName name="A_VAL_1">[7]VALORI!#REF!</definedName>
    <definedName name="A_VAL_2">[8]VALORI!#REF!</definedName>
    <definedName name="A_VAL_3">[6]VALORI!$C$8</definedName>
    <definedName name="A_VAL_4">[6]VALORI!$C$9</definedName>
    <definedName name="A_VAL_5">[6]VALORI!$C$10</definedName>
    <definedName name="aa" localSheetId="1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1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1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1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1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1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lsl">#REF!</definedName>
    <definedName name="Aalslslsas">#REF!</definedName>
    <definedName name="ACCESSI">'[9]Supporto Data'!$D$2:$D$7</definedName>
    <definedName name="ACCETTAZIONE">'[10]Supporto Data'!$F$3:$F$5</definedName>
    <definedName name="ACCETTAZIONE?">'[10]Supporto Data'!$F$2:$F$5</definedName>
    <definedName name="AdIrcss00">'[11]Quadro tendenziale 28-6-2005'!#REF!</definedName>
    <definedName name="AdIrcss01">'[11]Quadro tendenziale 28-6-2005'!#REF!</definedName>
    <definedName name="AdIrcss02">'[11]Quadro tendenziale 28-6-2005'!#REF!</definedName>
    <definedName name="AdIrcss03">'[11]Quadro tendenziale 28-6-2005'!#REF!</definedName>
    <definedName name="AdIrcss04">'[11]Quadro tendenziale 28-6-2005'!#REF!</definedName>
    <definedName name="AdIrcss05">'[11]Quadro tendenziale 28-6-2005'!#REF!</definedName>
    <definedName name="AdIrcss06">'[11]Quadro tendenziale 28-6-2005'!#REF!</definedName>
    <definedName name="AdIrcss07">'[11]Quadro tendenziale 28-6-2005'!#REF!</definedName>
    <definedName name="alfa">[12]Convalida!$C$1:$C$20</definedName>
    <definedName name="all" localSheetId="1" hidden="1">{#N/A,#N/A,FALSE,"A4";#N/A,#N/A,FALSE,"A3";#N/A,#N/A,FALSE,"A2";#N/A,#N/A,FALSE,"A1"}</definedName>
    <definedName name="all" hidden="1">{#N/A,#N/A,FALSE,"A4";#N/A,#N/A,FALSE,"A3";#N/A,#N/A,FALSE,"A2";#N/A,#N/A,FALSE,"A1"}</definedName>
    <definedName name="Allegato">[13]Foglio1!#REF!</definedName>
    <definedName name="ALLEGATO_DESCR">#REF!</definedName>
    <definedName name="ALLEGATO_NUM">#REF!</definedName>
    <definedName name="Allegato_tipo">#REF!</definedName>
    <definedName name="altro">#REF!,#REF!,#REF!</definedName>
    <definedName name="AMBULATORI">#REF!</definedName>
    <definedName name="Aprile_2002">#REF!</definedName>
    <definedName name="_xlnm.Print_Area" localSheetId="1">' Nuovo Modello CE'!$C$1:$L$589</definedName>
    <definedName name="Area2">#REF!</definedName>
    <definedName name="ASL_2007">#REF!</definedName>
    <definedName name="ASSENTEISMO">[14]DataValidation!$C$2:$C$9</definedName>
    <definedName name="asspa">#REF!</definedName>
    <definedName name="ASSPAc">#REF!</definedName>
    <definedName name="asstot">#REF!</definedName>
    <definedName name="ASSUNZIONE">'[15]codici macro_u.o._qual'!$H$19:$H$29</definedName>
    <definedName name="ATTAI1">[3]Criteri!$B$1:$B$2</definedName>
    <definedName name="ATTAI2">[3]Criteri!$C$1:$C$2</definedName>
    <definedName name="ATTAI3">[3]Criteri!$D$1:$D$2</definedName>
    <definedName name="ATTAII1">[3]Criteri!$E$1:$E$2</definedName>
    <definedName name="ATTAII2">[3]Criteri!$F$1:$F$2</definedName>
    <definedName name="ATTAII3">[3]Criteri!$G$1:$G$2</definedName>
    <definedName name="ATTAII4">[3]Criteri!$H$1:$H$2</definedName>
    <definedName name="ATTAII5">[3]Criteri!$I$1:$I$2</definedName>
    <definedName name="ATTAII6">[3]Criteri!$J$1:$J$2</definedName>
    <definedName name="ATTAII7">[3]Criteri!$K$1:$K$2</definedName>
    <definedName name="ATTAIII1">[3]Criteri!$L$1:$L$2</definedName>
    <definedName name="ATTBI1">[3]Criteri!$M$1:$M$2</definedName>
    <definedName name="ATTBI2">[3]Criteri!$N$1:$N$2</definedName>
    <definedName name="ATTBI3">[3]Criteri!$O$1:$O$2</definedName>
    <definedName name="ATTBI4">[3]Criteri!$P$1:$P$2</definedName>
    <definedName name="ATTBII1">[3]Criteri!$Q$1:$Q$2</definedName>
    <definedName name="ATTBII2">[3]Criteri!$R$1:$R$2</definedName>
    <definedName name="ATTBII3">[3]Criteri!$S$1:$S$2</definedName>
    <definedName name="ATTBII4">[3]Criteri!$T$1:$T$2</definedName>
    <definedName name="ATTBII5">[3]Criteri!$U$1:$U$2</definedName>
    <definedName name="ATTBII6">[3]Criteri!$V$1:$V$2</definedName>
    <definedName name="ATTBIII1">[3]Criteri!$W$1:$W$2</definedName>
    <definedName name="ATTBIV1">[3]Criteri!$X$1:$X$2</definedName>
    <definedName name="ATTBIV2">[3]Criteri!$Y$1:$Y$2</definedName>
    <definedName name="ATTBIV3">[3]Criteri!$Z$1:$Z$2</definedName>
    <definedName name="ATTBIV4">[3]Criteri!$AA$1:$AA$2</definedName>
    <definedName name="ATTC1">[3]Criteri!$AB$1:$AB$2</definedName>
    <definedName name="ATTC2">[3]Criteri!$AC$1:$AC$2</definedName>
    <definedName name="ATTORD">[3]Criteri!$BC$1:$BC$2</definedName>
    <definedName name="AZI" localSheetId="1">#REF!</definedName>
    <definedName name="AZI">#REF!</definedName>
    <definedName name="AZIENDABA2" localSheetId="1">[16]CEesteso!#REF!</definedName>
    <definedName name="AZIENDABA2">[17]CEesteso!#REF!</definedName>
    <definedName name="AZIENDABA3" localSheetId="1">[16]CEesteso!#REF!</definedName>
    <definedName name="AZIENDABA3">[17]CEesteso!#REF!</definedName>
    <definedName name="AZIENDABA4" localSheetId="1">[16]CEesteso!#REF!</definedName>
    <definedName name="AZIENDABA4">[17]CEesteso!#REF!</definedName>
    <definedName name="AZIENDABA5" localSheetId="1">[16]CEesteso!#REF!</definedName>
    <definedName name="AZIENDABA5">[17]CEesteso!#REF!</definedName>
    <definedName name="AZIENDABR1" localSheetId="1">[16]CEesteso!#REF!</definedName>
    <definedName name="AZIENDABR1">[17]CEesteso!#REF!</definedName>
    <definedName name="AZIENDAFG1" localSheetId="1">[16]CEesteso!#REF!</definedName>
    <definedName name="AZIENDAFG1">[17]CEesteso!#REF!</definedName>
    <definedName name="AZIENDAFG2" localSheetId="1">[16]CEesteso!#REF!</definedName>
    <definedName name="AZIENDAFG2">[17]CEesteso!#REF!</definedName>
    <definedName name="AZIENDAFG3" localSheetId="1">[16]CEesteso!#REF!</definedName>
    <definedName name="AZIENDAFG3">[17]CEesteso!#REF!</definedName>
    <definedName name="AZIENDALE1" localSheetId="1">[16]CEesteso!#REF!</definedName>
    <definedName name="AZIENDALE1">[17]CEesteso!#REF!</definedName>
    <definedName name="AZIENDALE2" localSheetId="1">[16]CEesteso!#REF!</definedName>
    <definedName name="AZIENDALE2">[17]CEesteso!#REF!</definedName>
    <definedName name="AZIENDAOR" localSheetId="1">[16]CEesteso!#REF!</definedName>
    <definedName name="AZIENDAOR">[17]CEesteso!#REF!</definedName>
    <definedName name="AZIENDAPO" localSheetId="1">[16]CEesteso!#REF!</definedName>
    <definedName name="AZIENDAPO">[17]CEesteso!#REF!</definedName>
    <definedName name="AZIENDATA1" localSheetId="1">[16]CEesteso!#REF!</definedName>
    <definedName name="AZIENDATA1">[17]CEesteso!#REF!</definedName>
    <definedName name="Aziende">[18]attivo!#REF!</definedName>
    <definedName name="b">[5]VALORI!$C$30</definedName>
    <definedName name="B_VAL_2">[8]VALORI!#REF!</definedName>
    <definedName name="bari1" localSheetId="1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1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1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1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1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1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1">#REF!</definedName>
    <definedName name="BENEFICI">#REF!</definedName>
    <definedName name="bg" localSheetId="1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1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1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1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1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1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1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1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1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1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1" hidden="1">{#N/A,#N/A,FALSE,"B3";#N/A,#N/A,FALSE,"B2";#N/A,#N/A,FALSE,"B1"}</definedName>
    <definedName name="bilancio_2002" hidden="1">{#N/A,#N/A,FALSE,"B3";#N/A,#N/A,FALSE,"B2";#N/A,#N/A,FALSE,"B1"}</definedName>
    <definedName name="bill" localSheetId="1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[19]Bloomberg!#REF!</definedName>
    <definedName name="bnmbm" hidden="1">{#N/A,#N/A,TRUE,"Main Issues";#N/A,#N/A,TRUE,"Income statement ($)"}</definedName>
    <definedName name="BO">#REF!</definedName>
    <definedName name="Budget_1" localSheetId="1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1">#REF!</definedName>
    <definedName name="CARSAP">#REF!</definedName>
    <definedName name="Cartclin" localSheetId="1">[20]Ricavi!#REF!</definedName>
    <definedName name="Cartclin">[21]Ricavi!#REF!</definedName>
    <definedName name="CAT_INTERV">[22]ELENCHI!$A$2:$A$9</definedName>
    <definedName name="CATEGORIA">[23]TABELLE!$A$1:$B$7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cccccccc">#REF!</definedName>
    <definedName name="cd" localSheetId="1" hidden="1">{#N/A,#N/A,FALSE,"Indice"}</definedName>
    <definedName name="cd" hidden="1">{#N/A,#N/A,FALSE,"Indice"}</definedName>
    <definedName name="cd_1" localSheetId="1" hidden="1">{#N/A,#N/A,FALSE,"Indice"}</definedName>
    <definedName name="cd_1" hidden="1">{#N/A,#N/A,FALSE,"Indice"}</definedName>
    <definedName name="cd_2" localSheetId="1" hidden="1">{#N/A,#N/A,FALSE,"Indice"}</definedName>
    <definedName name="cd_2" hidden="1">{#N/A,#N/A,FALSE,"Indice"}</definedName>
    <definedName name="cd_3" localSheetId="1" hidden="1">{#N/A,#N/A,FALSE,"Indice"}</definedName>
    <definedName name="cd_3" hidden="1">{#N/A,#N/A,FALSE,"Indice"}</definedName>
    <definedName name="cd_4" localSheetId="1" hidden="1">{#N/A,#N/A,FALSE,"Indice"}</definedName>
    <definedName name="cd_4" hidden="1">{#N/A,#N/A,FALSE,"Indice"}</definedName>
    <definedName name="cd_5" localSheetId="1" hidden="1">{#N/A,#N/A,FALSE,"Indice"}</definedName>
    <definedName name="cd_5" hidden="1">{#N/A,#N/A,FALSE,"Indice"}</definedName>
    <definedName name="CE___Riepilogo_in_riga">#REF!</definedName>
    <definedName name="CE___Riepilogo_in_riga_con_periodo">#REF!</definedName>
    <definedName name="CEE">[3]Criteri!$BF$5:$BF$6</definedName>
    <definedName name="ceesteso">'[24]tabella 3'!$A:$B</definedName>
    <definedName name="cer" localSheetId="1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1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1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1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1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1" hidden="1">{#N/A,#N/A,FALSE,"B3";#N/A,#N/A,FALSE,"B2";#N/A,#N/A,FALSE,"B1"}</definedName>
    <definedName name="cerd" hidden="1">{#N/A,#N/A,FALSE,"B3";#N/A,#N/A,FALSE,"B2";#N/A,#N/A,FALSE,"B1"}</definedName>
    <definedName name="cerd_1" localSheetId="1" hidden="1">{#N/A,#N/A,FALSE,"B3";#N/A,#N/A,FALSE,"B2";#N/A,#N/A,FALSE,"B1"}</definedName>
    <definedName name="cerd_1" hidden="1">{#N/A,#N/A,FALSE,"B3";#N/A,#N/A,FALSE,"B2";#N/A,#N/A,FALSE,"B1"}</definedName>
    <definedName name="cerd_2" localSheetId="1" hidden="1">{#N/A,#N/A,FALSE,"B3";#N/A,#N/A,FALSE,"B2";#N/A,#N/A,FALSE,"B1"}</definedName>
    <definedName name="cerd_2" hidden="1">{#N/A,#N/A,FALSE,"B3";#N/A,#N/A,FALSE,"B2";#N/A,#N/A,FALSE,"B1"}</definedName>
    <definedName name="cerd_3" localSheetId="1" hidden="1">{#N/A,#N/A,FALSE,"B3";#N/A,#N/A,FALSE,"B2";#N/A,#N/A,FALSE,"B1"}</definedName>
    <definedName name="cerd_3" hidden="1">{#N/A,#N/A,FALSE,"B3";#N/A,#N/A,FALSE,"B2";#N/A,#N/A,FALSE,"B1"}</definedName>
    <definedName name="cerd_4" localSheetId="1" hidden="1">{#N/A,#N/A,FALSE,"B3";#N/A,#N/A,FALSE,"B2";#N/A,#N/A,FALSE,"B1"}</definedName>
    <definedName name="cerd_4" hidden="1">{#N/A,#N/A,FALSE,"B3";#N/A,#N/A,FALSE,"B2";#N/A,#N/A,FALSE,"B1"}</definedName>
    <definedName name="cerd_5" localSheetId="1" hidden="1">{#N/A,#N/A,FALSE,"B3";#N/A,#N/A,FALSE,"B2";#N/A,#N/A,FALSE,"B1"}</definedName>
    <definedName name="cerd_5" hidden="1">{#N/A,#N/A,FALSE,"B3";#N/A,#N/A,FALSE,"B2";#N/A,#N/A,FALSE,"B1"}</definedName>
    <definedName name="cerdo" localSheetId="1" hidden="1">{#N/A,#N/A,FALSE,"B3";#N/A,#N/A,FALSE,"B2";#N/A,#N/A,FALSE,"B1"}</definedName>
    <definedName name="cerdo" hidden="1">{#N/A,#N/A,FALSE,"B3";#N/A,#N/A,FALSE,"B2";#N/A,#N/A,FALSE,"B1"}</definedName>
    <definedName name="cerdo_1" localSheetId="1" hidden="1">{#N/A,#N/A,FALSE,"B3";#N/A,#N/A,FALSE,"B2";#N/A,#N/A,FALSE,"B1"}</definedName>
    <definedName name="cerdo_1" hidden="1">{#N/A,#N/A,FALSE,"B3";#N/A,#N/A,FALSE,"B2";#N/A,#N/A,FALSE,"B1"}</definedName>
    <definedName name="cerdo_2" localSheetId="1" hidden="1">{#N/A,#N/A,FALSE,"B3";#N/A,#N/A,FALSE,"B2";#N/A,#N/A,FALSE,"B1"}</definedName>
    <definedName name="cerdo_2" hidden="1">{#N/A,#N/A,FALSE,"B3";#N/A,#N/A,FALSE,"B2";#N/A,#N/A,FALSE,"B1"}</definedName>
    <definedName name="cerdo_3" localSheetId="1" hidden="1">{#N/A,#N/A,FALSE,"B3";#N/A,#N/A,FALSE,"B2";#N/A,#N/A,FALSE,"B1"}</definedName>
    <definedName name="cerdo_3" hidden="1">{#N/A,#N/A,FALSE,"B3";#N/A,#N/A,FALSE,"B2";#N/A,#N/A,FALSE,"B1"}</definedName>
    <definedName name="cerdo_4" localSheetId="1" hidden="1">{#N/A,#N/A,FALSE,"B3";#N/A,#N/A,FALSE,"B2";#N/A,#N/A,FALSE,"B1"}</definedName>
    <definedName name="cerdo_4" hidden="1">{#N/A,#N/A,FALSE,"B3";#N/A,#N/A,FALSE,"B2";#N/A,#N/A,FALSE,"B1"}</definedName>
    <definedName name="cerdo_5" localSheetId="1" hidden="1">{#N/A,#N/A,FALSE,"B3";#N/A,#N/A,FALSE,"B2";#N/A,#N/A,FALSE,"B1"}</definedName>
    <definedName name="cerdo_5" hidden="1">{#N/A,#N/A,FALSE,"B3";#N/A,#N/A,FALSE,"B2";#N/A,#N/A,FALSE,"B1"}</definedName>
    <definedName name="CERI" localSheetId="1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1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1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1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1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1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1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1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1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1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1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1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1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1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1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ESSAZIONE">'[15]codici macro_u.o._qual'!$H$2:$H$18</definedName>
    <definedName name="CFRSAP" localSheetId="1">#REF!</definedName>
    <definedName name="CFRSAP">#REF!</definedName>
    <definedName name="cittaDistretto">[25]elencodistretti!$A:$A</definedName>
    <definedName name="COD_PRIV_ACCR">#REF!</definedName>
    <definedName name="COD_PRIVATI">#REF!</definedName>
    <definedName name="cod_prod_conto" localSheetId="1">#REF!</definedName>
    <definedName name="cod_prod_conto">#REF!</definedName>
    <definedName name="COD_USL" localSheetId="1">#REF!</definedName>
    <definedName name="COD_USL">#REF!</definedName>
    <definedName name="CODI_ISTITUZIONE">#REF!</definedName>
    <definedName name="CODI_ISTITUZIONE2">#REF!</definedName>
    <definedName name="Codice_Pubb">[26]ANA_PUBBLICHE!$A$2:$A$61</definedName>
    <definedName name="codicebilancio">[24]tabella!$A:$B</definedName>
    <definedName name="CODICI">'[27]IMPUT PER CE'!$A:$B</definedName>
    <definedName name="codici_cdc1">#REF!</definedName>
    <definedName name="codici_cdc2">#REF!</definedName>
    <definedName name="CODICI_MDC">[28]Tabelle!$H$91:$H$116</definedName>
    <definedName name="codifica" localSheetId="1">#REF!</definedName>
    <definedName name="codifica">#REF!</definedName>
    <definedName name="codminsal">[24]Foglio1!$A:$B</definedName>
    <definedName name="coeffpa" localSheetId="1">#REF!</definedName>
    <definedName name="coeffpa">#REF!</definedName>
    <definedName name="Coge2016">#REF!</definedName>
    <definedName name="Coge2018ContoAnnuale">#REF!</definedName>
    <definedName name="COLLEGAMENTO">'[10]Supporto Data'!$G$3:$G$5</definedName>
    <definedName name="COLLEGAMENTOFUNZIONALE">'[10]Supporto Data'!$G$2:$G$5</definedName>
    <definedName name="COMPFSAC" localSheetId="1">#REF!</definedName>
    <definedName name="COMPFSAC">#REF!</definedName>
    <definedName name="Concorsi........" localSheetId="1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1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1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1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1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[24]database!$B:$B</definedName>
    <definedName name="CONTO_PROD_PMP" localSheetId="1">#REF!</definedName>
    <definedName name="CONTO_PROD_PMP">#REF!</definedName>
    <definedName name="contratto">'[15]codici macro_u.o._qual'!$K$2:$K$12</definedName>
    <definedName name="controllo" localSheetId="1">#REF!</definedName>
    <definedName name="controllo">#REF!</definedName>
    <definedName name="conv" localSheetId="1">#REF!</definedName>
    <definedName name="conv">#REF!</definedName>
    <definedName name="Convalida1" localSheetId="1">#REF!</definedName>
    <definedName name="Convalida1">#REF!</definedName>
    <definedName name="Costi_2018">#REF!</definedName>
    <definedName name="Costo_1__sem_2002" localSheetId="1">#REF!</definedName>
    <definedName name="Costo_1__sem_2002">#REF!</definedName>
    <definedName name="COSTO_2001_AZIENDA" localSheetId="1">#REF!</definedName>
    <definedName name="COSTO_2001_AZIENDA">#REF!</definedName>
    <definedName name="COSTO_2002_comp_2001_PER_PERSONA" localSheetId="1">#REF!</definedName>
    <definedName name="COSTO_2002_comp_2001_PER_PERSONA">#REF!</definedName>
    <definedName name="costola" localSheetId="1" hidden="1">{#N/A,#N/A,FALSE,"Indice"}</definedName>
    <definedName name="costola" hidden="1">{#N/A,#N/A,FALSE,"Indice"}</definedName>
    <definedName name="costola_1" localSheetId="1" hidden="1">{#N/A,#N/A,FALSE,"Indice"}</definedName>
    <definedName name="costola_1" hidden="1">{#N/A,#N/A,FALSE,"Indice"}</definedName>
    <definedName name="costola_2" localSheetId="1" hidden="1">{#N/A,#N/A,FALSE,"Indice"}</definedName>
    <definedName name="costola_2" hidden="1">{#N/A,#N/A,FALSE,"Indice"}</definedName>
    <definedName name="costola_3" localSheetId="1" hidden="1">{#N/A,#N/A,FALSE,"Indice"}</definedName>
    <definedName name="costola_3" hidden="1">{#N/A,#N/A,FALSE,"Indice"}</definedName>
    <definedName name="costola_4" localSheetId="1" hidden="1">{#N/A,#N/A,FALSE,"Indice"}</definedName>
    <definedName name="costola_4" hidden="1">{#N/A,#N/A,FALSE,"Indice"}</definedName>
    <definedName name="costola_5" localSheetId="1" hidden="1">{#N/A,#N/A,FALSE,"Indice"}</definedName>
    <definedName name="costola_5" hidden="1">{#N/A,#N/A,FALSE,"Indice"}</definedName>
    <definedName name="coto" localSheetId="1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1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1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1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1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1">#REF!</definedName>
    <definedName name="CPDELASL">#REF!</definedName>
    <definedName name="CPDELDIP" localSheetId="1">#REF!</definedName>
    <definedName name="CPDELDIP">#REF!</definedName>
    <definedName name="CPSASL" localSheetId="1">#REF!</definedName>
    <definedName name="CPSASL">#REF!</definedName>
    <definedName name="CPSDIP" localSheetId="1">#REF!</definedName>
    <definedName name="CPSDIP">#REF!</definedName>
    <definedName name="CreatoReportDisagio">#REF!</definedName>
    <definedName name="cv" localSheetId="1" hidden="1">{#N/A,#N/A,FALSE,"Indice"}</definedName>
    <definedName name="cv" hidden="1">{#N/A,#N/A,FALSE,"Indice"}</definedName>
    <definedName name="cv_1" localSheetId="1" hidden="1">{#N/A,#N/A,FALSE,"Indice"}</definedName>
    <definedName name="cv_1" hidden="1">{#N/A,#N/A,FALSE,"Indice"}</definedName>
    <definedName name="cv_2" localSheetId="1" hidden="1">{#N/A,#N/A,FALSE,"Indice"}</definedName>
    <definedName name="cv_2" hidden="1">{#N/A,#N/A,FALSE,"Indice"}</definedName>
    <definedName name="cv_3" localSheetId="1" hidden="1">{#N/A,#N/A,FALSE,"Indice"}</definedName>
    <definedName name="cv_3" hidden="1">{#N/A,#N/A,FALSE,"Indice"}</definedName>
    <definedName name="cv_4" localSheetId="1" hidden="1">{#N/A,#N/A,FALSE,"Indice"}</definedName>
    <definedName name="cv_4" hidden="1">{#N/A,#N/A,FALSE,"Indice"}</definedName>
    <definedName name="cv_5" localSheetId="1" hidden="1">{#N/A,#N/A,FALSE,"Indice"}</definedName>
    <definedName name="cv_5" hidden="1">{#N/A,#N/A,FALSE,"Indice"}</definedName>
    <definedName name="d" hidden="1">#REF!</definedName>
    <definedName name="Data_det">#REF!</definedName>
    <definedName name="_xlnm.Database" localSheetId="1">#REF!</definedName>
    <definedName name="_xlnm.Database">#REF!</definedName>
    <definedName name="DataDet">[13]Foglio1!#REF!</definedName>
    <definedName name="DATI" localSheetId="1">#REF!</definedName>
    <definedName name="DATI">#REF!</definedName>
    <definedName name="Dati_personale_01_02_03_2003" localSheetId="1">#REF!</definedName>
    <definedName name="Dati_personale_01_02_03_2003">#REF!</definedName>
    <definedName name="DB_Per_Conto_Annuale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1" hidden="1">{#N/A,#N/A,FALSE,"B3";#N/A,#N/A,FALSE,"B2";#N/A,#N/A,FALSE,"B1"}</definedName>
    <definedName name="de" hidden="1">{#N/A,#N/A,FALSE,"B3";#N/A,#N/A,FALSE,"B2";#N/A,#N/A,FALSE,"B1"}</definedName>
    <definedName name="de_1" localSheetId="1" hidden="1">{#N/A,#N/A,FALSE,"B3";#N/A,#N/A,FALSE,"B2";#N/A,#N/A,FALSE,"B1"}</definedName>
    <definedName name="de_1" hidden="1">{#N/A,#N/A,FALSE,"B3";#N/A,#N/A,FALSE,"B2";#N/A,#N/A,FALSE,"B1"}</definedName>
    <definedName name="de_2" localSheetId="1" hidden="1">{#N/A,#N/A,FALSE,"B3";#N/A,#N/A,FALSE,"B2";#N/A,#N/A,FALSE,"B1"}</definedName>
    <definedName name="de_2" hidden="1">{#N/A,#N/A,FALSE,"B3";#N/A,#N/A,FALSE,"B2";#N/A,#N/A,FALSE,"B1"}</definedName>
    <definedName name="de_3" localSheetId="1" hidden="1">{#N/A,#N/A,FALSE,"B3";#N/A,#N/A,FALSE,"B2";#N/A,#N/A,FALSE,"B1"}</definedName>
    <definedName name="de_3" hidden="1">{#N/A,#N/A,FALSE,"B3";#N/A,#N/A,FALSE,"B2";#N/A,#N/A,FALSE,"B1"}</definedName>
    <definedName name="de_4" localSheetId="1" hidden="1">{#N/A,#N/A,FALSE,"B3";#N/A,#N/A,FALSE,"B2";#N/A,#N/A,FALSE,"B1"}</definedName>
    <definedName name="de_4" hidden="1">{#N/A,#N/A,FALSE,"B3";#N/A,#N/A,FALSE,"B2";#N/A,#N/A,FALSE,"B1"}</definedName>
    <definedName name="de_5" localSheetId="1" hidden="1">{#N/A,#N/A,FALSE,"B3";#N/A,#N/A,FALSE,"B2";#N/A,#N/A,FALSE,"B1"}</definedName>
    <definedName name="de_5" hidden="1">{#N/A,#N/A,FALSE,"B3";#N/A,#N/A,FALSE,"B2";#N/A,#N/A,FALSE,"B1"}</definedName>
    <definedName name="DEBPERDIP" localSheetId="1">#REF!</definedName>
    <definedName name="DEBPERDIP">#REF!</definedName>
    <definedName name="DELEO" localSheetId="1">#REF!</definedName>
    <definedName name="DELEO">#REF!</definedName>
    <definedName name="demo_ajax">'[29]estrazione edotto'!#REF!</definedName>
    <definedName name="derto" localSheetId="1" hidden="1">{#N/A,#N/A,FALSE,"B3";#N/A,#N/A,FALSE,"B2";#N/A,#N/A,FALSE,"B1"}</definedName>
    <definedName name="derto" hidden="1">{#N/A,#N/A,FALSE,"B3";#N/A,#N/A,FALSE,"B2";#N/A,#N/A,FALSE,"B1"}</definedName>
    <definedName name="derto_1" localSheetId="1" hidden="1">{#N/A,#N/A,FALSE,"B3";#N/A,#N/A,FALSE,"B2";#N/A,#N/A,FALSE,"B1"}</definedName>
    <definedName name="derto_1" hidden="1">{#N/A,#N/A,FALSE,"B3";#N/A,#N/A,FALSE,"B2";#N/A,#N/A,FALSE,"B1"}</definedName>
    <definedName name="derto_2" localSheetId="1" hidden="1">{#N/A,#N/A,FALSE,"B3";#N/A,#N/A,FALSE,"B2";#N/A,#N/A,FALSE,"B1"}</definedName>
    <definedName name="derto_2" hidden="1">{#N/A,#N/A,FALSE,"B3";#N/A,#N/A,FALSE,"B2";#N/A,#N/A,FALSE,"B1"}</definedName>
    <definedName name="derto_3" localSheetId="1" hidden="1">{#N/A,#N/A,FALSE,"B3";#N/A,#N/A,FALSE,"B2";#N/A,#N/A,FALSE,"B1"}</definedName>
    <definedName name="derto_3" hidden="1">{#N/A,#N/A,FALSE,"B3";#N/A,#N/A,FALSE,"B2";#N/A,#N/A,FALSE,"B1"}</definedName>
    <definedName name="derto_4" localSheetId="1" hidden="1">{#N/A,#N/A,FALSE,"B3";#N/A,#N/A,FALSE,"B2";#N/A,#N/A,FALSE,"B1"}</definedName>
    <definedName name="derto_4" hidden="1">{#N/A,#N/A,FALSE,"B3";#N/A,#N/A,FALSE,"B2";#N/A,#N/A,FALSE,"B1"}</definedName>
    <definedName name="derto_5" localSheetId="1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[30]DETT!$D$131,[30]DETT!$D$122,[30]DETT!$D$100,[30]DETT!$D$94,[30]DETT!$D$92,[30]DETT!$D$42,[30]DETT!$D$14,[30]DETT!$D$10,[30]DETT!$D$7</definedName>
    <definedName name="DETTAGLIO_RISCONTI_PASSIVI">#REF!</definedName>
    <definedName name="dfasdasdas">#REF!</definedName>
    <definedName name="dflt2">[31]Personalizza!$G$21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1">#REF!</definedName>
    <definedName name="Diff6241">#REF!</definedName>
    <definedName name="DS" hidden="1">{#N/A,#N/A,FALSE,"Indice"}</definedName>
    <definedName name="dsa" localSheetId="1" hidden="1">{#N/A,#N/A,FALSE,"B3";#N/A,#N/A,FALSE,"B2";#N/A,#N/A,FALSE,"B1"}</definedName>
    <definedName name="dsa" hidden="1">{#N/A,#N/A,FALSE,"B3";#N/A,#N/A,FALSE,"B2";#N/A,#N/A,FALSE,"B1"}</definedName>
    <definedName name="dsa_1" localSheetId="1" hidden="1">{#N/A,#N/A,FALSE,"B3";#N/A,#N/A,FALSE,"B2";#N/A,#N/A,FALSE,"B1"}</definedName>
    <definedName name="dsa_1" hidden="1">{#N/A,#N/A,FALSE,"B3";#N/A,#N/A,FALSE,"B2";#N/A,#N/A,FALSE,"B1"}</definedName>
    <definedName name="dsa_2" localSheetId="1" hidden="1">{#N/A,#N/A,FALSE,"B3";#N/A,#N/A,FALSE,"B2";#N/A,#N/A,FALSE,"B1"}</definedName>
    <definedName name="dsa_2" hidden="1">{#N/A,#N/A,FALSE,"B3";#N/A,#N/A,FALSE,"B2";#N/A,#N/A,FALSE,"B1"}</definedName>
    <definedName name="dsa_3" localSheetId="1" hidden="1">{#N/A,#N/A,FALSE,"B3";#N/A,#N/A,FALSE,"B2";#N/A,#N/A,FALSE,"B1"}</definedName>
    <definedName name="dsa_3" hidden="1">{#N/A,#N/A,FALSE,"B3";#N/A,#N/A,FALSE,"B2";#N/A,#N/A,FALSE,"B1"}</definedName>
    <definedName name="dsa_4" localSheetId="1" hidden="1">{#N/A,#N/A,FALSE,"B3";#N/A,#N/A,FALSE,"B2";#N/A,#N/A,FALSE,"B1"}</definedName>
    <definedName name="dsa_4" hidden="1">{#N/A,#N/A,FALSE,"B3";#N/A,#N/A,FALSE,"B2";#N/A,#N/A,FALSE,"B1"}</definedName>
    <definedName name="dsa_5" localSheetId="1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1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lenco">[32]Convalida!$B$1:$B$13</definedName>
    <definedName name="ENPAM" localSheetId="1">#REF!</definedName>
    <definedName name="ENPAM">#REF!</definedName>
    <definedName name="ENPAMACC" localSheetId="1">#REF!</definedName>
    <definedName name="ENPAMACC">#REF!</definedName>
    <definedName name="ENPAMASL" localSheetId="1">#REF!</definedName>
    <definedName name="ENPAMASL">#REF!</definedName>
    <definedName name="ENPAMDIP" localSheetId="1">#REF!</definedName>
    <definedName name="ENPAMDIP">#REF!</definedName>
    <definedName name="entr999">#REF!</definedName>
    <definedName name="ESAMERADIO">#REF!</definedName>
    <definedName name="ewq" localSheetId="1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1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1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1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1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1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1">{#N/A,#N/A,FALSE,"A4";#N/A,#N/A,FALSE,"A3";#N/A,#N/A,FALSE,"A2";#N/A,#N/A,FALSE,"A1"}</definedName>
    <definedName name="f_1">{#N/A,#N/A,FALSE,"A4";#N/A,#N/A,FALSE,"A3";#N/A,#N/A,FALSE,"A2";#N/A,#N/A,FALSE,"A1"}</definedName>
    <definedName name="f_2" localSheetId="1">{#N/A,#N/A,FALSE,"A4";#N/A,#N/A,FALSE,"A3";#N/A,#N/A,FALSE,"A2";#N/A,#N/A,FALSE,"A1"}</definedName>
    <definedName name="f_2">{#N/A,#N/A,FALSE,"A4";#N/A,#N/A,FALSE,"A3";#N/A,#N/A,FALSE,"A2";#N/A,#N/A,FALSE,"A1"}</definedName>
    <definedName name="f_3" localSheetId="1">{#N/A,#N/A,FALSE,"A4";#N/A,#N/A,FALSE,"A3";#N/A,#N/A,FALSE,"A2";#N/A,#N/A,FALSE,"A1"}</definedName>
    <definedName name="f_3">{#N/A,#N/A,FALSE,"A4";#N/A,#N/A,FALSE,"A3";#N/A,#N/A,FALSE,"A2";#N/A,#N/A,FALSE,"A1"}</definedName>
    <definedName name="f_4" localSheetId="1">{#N/A,#N/A,FALSE,"A4";#N/A,#N/A,FALSE,"A3";#N/A,#N/A,FALSE,"A2";#N/A,#N/A,FALSE,"A1"}</definedName>
    <definedName name="f_4">{#N/A,#N/A,FALSE,"A4";#N/A,#N/A,FALSE,"A3";#N/A,#N/A,FALSE,"A2";#N/A,#N/A,FALSE,"A1"}</definedName>
    <definedName name="f_5" localSheetId="1">{#N/A,#N/A,FALSE,"A4";#N/A,#N/A,FALSE,"A3";#N/A,#N/A,FALSE,"A2";#N/A,#N/A,FALSE,"A1"}</definedName>
    <definedName name="f_5">{#N/A,#N/A,FALSE,"A4";#N/A,#N/A,FALSE,"A3";#N/A,#N/A,FALSE,"A2";#N/A,#N/A,FALSE,"A1"}</definedName>
    <definedName name="F101a95" localSheetId="1">#REF!</definedName>
    <definedName name="F101a95">#REF!</definedName>
    <definedName name="F101a96" localSheetId="1">#REF!</definedName>
    <definedName name="F101a96">#REF!</definedName>
    <definedName name="F101a97" localSheetId="1">#REF!</definedName>
    <definedName name="F101a97">#REF!</definedName>
    <definedName name="F104a95" localSheetId="1">#REF!</definedName>
    <definedName name="F104a95">#REF!</definedName>
    <definedName name="F104a96" localSheetId="1">#REF!</definedName>
    <definedName name="F104a96">#REF!</definedName>
    <definedName name="F104a97" localSheetId="1">#REF!</definedName>
    <definedName name="F104a97">#REF!</definedName>
    <definedName name="F107a95" localSheetId="1">#REF!</definedName>
    <definedName name="F107a95">#REF!</definedName>
    <definedName name="F107a96" localSheetId="1">#REF!</definedName>
    <definedName name="F107a96">#REF!</definedName>
    <definedName name="F107a97" localSheetId="1">#REF!</definedName>
    <definedName name="F107a97">#REF!</definedName>
    <definedName name="F110a95" localSheetId="1">#REF!</definedName>
    <definedName name="F110a95">#REF!</definedName>
    <definedName name="F110a96" localSheetId="1">#REF!</definedName>
    <definedName name="F110a96">#REF!</definedName>
    <definedName name="F110a97" localSheetId="1">#REF!</definedName>
    <definedName name="F110a97">#REF!</definedName>
    <definedName name="F113a95" localSheetId="1">#REF!</definedName>
    <definedName name="F113a95">#REF!</definedName>
    <definedName name="F113a96" localSheetId="1">#REF!</definedName>
    <definedName name="F113a96">#REF!</definedName>
    <definedName name="F113a97" localSheetId="1">#REF!</definedName>
    <definedName name="F113a97">#REF!</definedName>
    <definedName name="F11a95" localSheetId="1">#REF!</definedName>
    <definedName name="F11a95">#REF!</definedName>
    <definedName name="F11a96" localSheetId="1">#REF!</definedName>
    <definedName name="F11a96">#REF!</definedName>
    <definedName name="F11a97" localSheetId="1">#REF!</definedName>
    <definedName name="F11a97">#REF!</definedName>
    <definedName name="F120a95" localSheetId="1">#REF!</definedName>
    <definedName name="F120a95">#REF!</definedName>
    <definedName name="F120a96" localSheetId="1">#REF!</definedName>
    <definedName name="F120a96">#REF!</definedName>
    <definedName name="F120a97" localSheetId="1">#REF!</definedName>
    <definedName name="F120a97">#REF!</definedName>
    <definedName name="F123a95" localSheetId="1">#REF!</definedName>
    <definedName name="F123a95">#REF!</definedName>
    <definedName name="F123a96" localSheetId="1">#REF!</definedName>
    <definedName name="F123a96">#REF!</definedName>
    <definedName name="F123a97" localSheetId="1">#REF!</definedName>
    <definedName name="F123a97">#REF!</definedName>
    <definedName name="F126a95" localSheetId="1">#REF!</definedName>
    <definedName name="F126a95">#REF!</definedName>
    <definedName name="F126a96" localSheetId="1">#REF!</definedName>
    <definedName name="F126a96">#REF!</definedName>
    <definedName name="F126a97" localSheetId="1">#REF!</definedName>
    <definedName name="F126a97">#REF!</definedName>
    <definedName name="F129a95" localSheetId="1">#REF!</definedName>
    <definedName name="F129a95">#REF!</definedName>
    <definedName name="F129a96" localSheetId="1">#REF!</definedName>
    <definedName name="F129a96">#REF!</definedName>
    <definedName name="F129a97" localSheetId="1">#REF!</definedName>
    <definedName name="F129a97">#REF!</definedName>
    <definedName name="F132a95" localSheetId="1">#REF!</definedName>
    <definedName name="F132a95">#REF!</definedName>
    <definedName name="F132a96" localSheetId="1">#REF!</definedName>
    <definedName name="F132a96">#REF!</definedName>
    <definedName name="F132a97" localSheetId="1">#REF!</definedName>
    <definedName name="F132a97">#REF!</definedName>
    <definedName name="F133a95" localSheetId="1">#REF!</definedName>
    <definedName name="F133a95">#REF!</definedName>
    <definedName name="F133a96" localSheetId="1">#REF!</definedName>
    <definedName name="F133a96">#REF!</definedName>
    <definedName name="F133a97" localSheetId="1">#REF!</definedName>
    <definedName name="F133a97">#REF!</definedName>
    <definedName name="F139a95" localSheetId="1">#REF!</definedName>
    <definedName name="F139a95">#REF!</definedName>
    <definedName name="F139a96" localSheetId="1">#REF!</definedName>
    <definedName name="F139a96">#REF!</definedName>
    <definedName name="F139a97" localSheetId="1">#REF!</definedName>
    <definedName name="F139a97">#REF!</definedName>
    <definedName name="F142a95" localSheetId="1">#REF!</definedName>
    <definedName name="F142a95">#REF!</definedName>
    <definedName name="F142a96" localSheetId="1">#REF!</definedName>
    <definedName name="F142a96">#REF!</definedName>
    <definedName name="F142a97" localSheetId="1">#REF!</definedName>
    <definedName name="F142a97">#REF!</definedName>
    <definedName name="F145a95" localSheetId="1">#REF!</definedName>
    <definedName name="F145a95">#REF!</definedName>
    <definedName name="F145a96" localSheetId="1">#REF!</definedName>
    <definedName name="F145a96">#REF!</definedName>
    <definedName name="F145a97" localSheetId="1">#REF!</definedName>
    <definedName name="F145a97">#REF!</definedName>
    <definedName name="F146a95" localSheetId="1">#REF!</definedName>
    <definedName name="F146a95">#REF!</definedName>
    <definedName name="F146a96" localSheetId="1">#REF!</definedName>
    <definedName name="F146a96">#REF!</definedName>
    <definedName name="F146a97" localSheetId="1">#REF!</definedName>
    <definedName name="F146a97">#REF!</definedName>
    <definedName name="F148a95" localSheetId="1">#REF!</definedName>
    <definedName name="F148a95">#REF!</definedName>
    <definedName name="F148a96" localSheetId="1">#REF!</definedName>
    <definedName name="F148a96">#REF!</definedName>
    <definedName name="F148a97" localSheetId="1">#REF!</definedName>
    <definedName name="F148a97">#REF!</definedName>
    <definedName name="F14a95" localSheetId="1">#REF!</definedName>
    <definedName name="F14a95">#REF!</definedName>
    <definedName name="F14a96" localSheetId="1">#REF!</definedName>
    <definedName name="F14a96">#REF!</definedName>
    <definedName name="F14a97" localSheetId="1">#REF!</definedName>
    <definedName name="F14a97">#REF!</definedName>
    <definedName name="F155a95" localSheetId="1">#REF!</definedName>
    <definedName name="F155a95">#REF!</definedName>
    <definedName name="F155a96" localSheetId="1">#REF!</definedName>
    <definedName name="F155a96">#REF!</definedName>
    <definedName name="F155a97" localSheetId="1">#REF!</definedName>
    <definedName name="F155a97">#REF!</definedName>
    <definedName name="F158a95" localSheetId="1">#REF!</definedName>
    <definedName name="F158a95">#REF!</definedName>
    <definedName name="F158a96" localSheetId="1">#REF!</definedName>
    <definedName name="F158a96">#REF!</definedName>
    <definedName name="F158a97" localSheetId="1">#REF!</definedName>
    <definedName name="F158a97">#REF!</definedName>
    <definedName name="F159a95" localSheetId="1">#REF!</definedName>
    <definedName name="F159a95">#REF!</definedName>
    <definedName name="F159a96" localSheetId="1">#REF!</definedName>
    <definedName name="F159a96">#REF!</definedName>
    <definedName name="F159a97" localSheetId="1">#REF!</definedName>
    <definedName name="F159a97">#REF!</definedName>
    <definedName name="F161a95" localSheetId="1">#REF!</definedName>
    <definedName name="F161a95">#REF!</definedName>
    <definedName name="F161a96" localSheetId="1">#REF!</definedName>
    <definedName name="F161a96">#REF!</definedName>
    <definedName name="F161a97" localSheetId="1">#REF!</definedName>
    <definedName name="F161a97">#REF!</definedName>
    <definedName name="F164a95" localSheetId="1">#REF!</definedName>
    <definedName name="F164a95">#REF!</definedName>
    <definedName name="F164a96" localSheetId="1">#REF!</definedName>
    <definedName name="F164a96">#REF!</definedName>
    <definedName name="F164a97" localSheetId="1">#REF!</definedName>
    <definedName name="F164a97">#REF!</definedName>
    <definedName name="F167a95" localSheetId="1">#REF!</definedName>
    <definedName name="F167a95">#REF!</definedName>
    <definedName name="F167a96" localSheetId="1">#REF!</definedName>
    <definedName name="F167a96">#REF!</definedName>
    <definedName name="F167a97" localSheetId="1">#REF!</definedName>
    <definedName name="F167a97">#REF!</definedName>
    <definedName name="F174a95" localSheetId="1">#REF!</definedName>
    <definedName name="F174a95">#REF!</definedName>
    <definedName name="F174a96" localSheetId="1">#REF!</definedName>
    <definedName name="F174a96">#REF!</definedName>
    <definedName name="F174a97" localSheetId="1">#REF!</definedName>
    <definedName name="F174a97">#REF!</definedName>
    <definedName name="F177A95" localSheetId="1">#REF!</definedName>
    <definedName name="F177A95">#REF!</definedName>
    <definedName name="F177A96" localSheetId="1">#REF!</definedName>
    <definedName name="F177A96">#REF!</definedName>
    <definedName name="F177A97" localSheetId="1">#REF!</definedName>
    <definedName name="F177A97">#REF!</definedName>
    <definedName name="F17a95" localSheetId="1">#REF!</definedName>
    <definedName name="F17a95">#REF!</definedName>
    <definedName name="F17a96" localSheetId="1">#REF!</definedName>
    <definedName name="F17a96">#REF!</definedName>
    <definedName name="F17a97" localSheetId="1">#REF!</definedName>
    <definedName name="F17a97">#REF!</definedName>
    <definedName name="F180a95" localSheetId="1">#REF!</definedName>
    <definedName name="F180a95">#REF!</definedName>
    <definedName name="F180a96" localSheetId="1">#REF!</definedName>
    <definedName name="F180a96">#REF!</definedName>
    <definedName name="F180a97" localSheetId="1">#REF!</definedName>
    <definedName name="F180a97">#REF!</definedName>
    <definedName name="F187a95" localSheetId="1">#REF!</definedName>
    <definedName name="F187a95">#REF!</definedName>
    <definedName name="F187a96" localSheetId="1">#REF!</definedName>
    <definedName name="F187a96">#REF!</definedName>
    <definedName name="F187a97" localSheetId="1">#REF!</definedName>
    <definedName name="F187a97">#REF!</definedName>
    <definedName name="F190a95" localSheetId="1">#REF!</definedName>
    <definedName name="F190a95">#REF!</definedName>
    <definedName name="F190a96" localSheetId="1">#REF!</definedName>
    <definedName name="F190a96">#REF!</definedName>
    <definedName name="F190a97" localSheetId="1">#REF!</definedName>
    <definedName name="F190a97">#REF!</definedName>
    <definedName name="f193a95" localSheetId="1">#REF!</definedName>
    <definedName name="f193a95">#REF!</definedName>
    <definedName name="f193a96" localSheetId="1">#REF!</definedName>
    <definedName name="f193a96">#REF!</definedName>
    <definedName name="f193a97" localSheetId="1">#REF!</definedName>
    <definedName name="f193a97">#REF!</definedName>
    <definedName name="F200a95" localSheetId="1">#REF!</definedName>
    <definedName name="F200a95">#REF!</definedName>
    <definedName name="F200a96" localSheetId="1">#REF!</definedName>
    <definedName name="F200a96">#REF!</definedName>
    <definedName name="F200a97" localSheetId="1">#REF!</definedName>
    <definedName name="F200a97">#REF!</definedName>
    <definedName name="F20a95" localSheetId="1">#REF!</definedName>
    <definedName name="F20a95">#REF!</definedName>
    <definedName name="F20a96" localSheetId="1">#REF!</definedName>
    <definedName name="F20a96">#REF!</definedName>
    <definedName name="F20a97" localSheetId="1">#REF!</definedName>
    <definedName name="F20a97">#REF!</definedName>
    <definedName name="F210a95" localSheetId="1">#REF!</definedName>
    <definedName name="F210a95">#REF!</definedName>
    <definedName name="F210a96" localSheetId="1">#REF!</definedName>
    <definedName name="F210a96">#REF!</definedName>
    <definedName name="F210a97" localSheetId="1">#REF!</definedName>
    <definedName name="F210a97">#REF!</definedName>
    <definedName name="F213a95" localSheetId="1">#REF!</definedName>
    <definedName name="F213a95">#REF!</definedName>
    <definedName name="F213a96" localSheetId="1">#REF!</definedName>
    <definedName name="F213a96">#REF!</definedName>
    <definedName name="F213a97" localSheetId="1">#REF!</definedName>
    <definedName name="F213a97">#REF!</definedName>
    <definedName name="F216a95" localSheetId="1">#REF!</definedName>
    <definedName name="F216a95">#REF!</definedName>
    <definedName name="F216a96" localSheetId="1">#REF!</definedName>
    <definedName name="F216a96">#REF!</definedName>
    <definedName name="F216a97" localSheetId="1">#REF!</definedName>
    <definedName name="F216a97">#REF!</definedName>
    <definedName name="F224a95" localSheetId="1">#REF!</definedName>
    <definedName name="F224a95">#REF!</definedName>
    <definedName name="F224a96" localSheetId="1">#REF!</definedName>
    <definedName name="F224a96">#REF!</definedName>
    <definedName name="F224a97" localSheetId="1">#REF!</definedName>
    <definedName name="F224a97">#REF!</definedName>
    <definedName name="F225a95" localSheetId="1">#REF!</definedName>
    <definedName name="F225a95">#REF!</definedName>
    <definedName name="F225a96" localSheetId="1">#REF!</definedName>
    <definedName name="F225a96">#REF!</definedName>
    <definedName name="F225a97" localSheetId="1">#REF!</definedName>
    <definedName name="F225a97">#REF!</definedName>
    <definedName name="F226a95" localSheetId="1">#REF!</definedName>
    <definedName name="F226a95">#REF!</definedName>
    <definedName name="F226a96" localSheetId="1">#REF!</definedName>
    <definedName name="F226a96">#REF!</definedName>
    <definedName name="F226a97" localSheetId="1">#REF!</definedName>
    <definedName name="F226a97">#REF!</definedName>
    <definedName name="F229a95" localSheetId="1">#REF!</definedName>
    <definedName name="F229a95">#REF!</definedName>
    <definedName name="F229a96" localSheetId="1">#REF!</definedName>
    <definedName name="F229a96">#REF!</definedName>
    <definedName name="F229a97" localSheetId="1">#REF!</definedName>
    <definedName name="F229a97">#REF!</definedName>
    <definedName name="F232a95" localSheetId="1">#REF!</definedName>
    <definedName name="F232a95">#REF!</definedName>
    <definedName name="F232a96" localSheetId="1">#REF!</definedName>
    <definedName name="F232a96">#REF!</definedName>
    <definedName name="F232a97" localSheetId="1">#REF!</definedName>
    <definedName name="F232a97">#REF!</definedName>
    <definedName name="F235a95" localSheetId="1">#REF!</definedName>
    <definedName name="F235a95">#REF!</definedName>
    <definedName name="f235a96" localSheetId="1">#REF!</definedName>
    <definedName name="f235a96">#REF!</definedName>
    <definedName name="f235a97" localSheetId="1">#REF!</definedName>
    <definedName name="f235a97">#REF!</definedName>
    <definedName name="F236a95" localSheetId="1">#REF!</definedName>
    <definedName name="F236a95">#REF!</definedName>
    <definedName name="F236a96" localSheetId="1">#REF!</definedName>
    <definedName name="F236a96">#REF!</definedName>
    <definedName name="F236a97" localSheetId="1">#REF!</definedName>
    <definedName name="F236a97">#REF!</definedName>
    <definedName name="F238A95" localSheetId="1">#REF!</definedName>
    <definedName name="F238A95">#REF!</definedName>
    <definedName name="F238A96" localSheetId="1">#REF!</definedName>
    <definedName name="F238A96">#REF!</definedName>
    <definedName name="F238A97" localSheetId="1">#REF!</definedName>
    <definedName name="F238A97">#REF!</definedName>
    <definedName name="F23a95" localSheetId="1">#REF!</definedName>
    <definedName name="F23a95">#REF!</definedName>
    <definedName name="F23a96" localSheetId="1">#REF!</definedName>
    <definedName name="F23a96">#REF!</definedName>
    <definedName name="F23a97" localSheetId="1">#REF!</definedName>
    <definedName name="F23a97">#REF!</definedName>
    <definedName name="F245a95" localSheetId="1">#REF!</definedName>
    <definedName name="F245a95">#REF!</definedName>
    <definedName name="F245a96" localSheetId="1">#REF!</definedName>
    <definedName name="F245a96">#REF!</definedName>
    <definedName name="F245a97" localSheetId="1">#REF!</definedName>
    <definedName name="F245a97">#REF!</definedName>
    <definedName name="F252a95" localSheetId="1">#REF!</definedName>
    <definedName name="F252a95">#REF!</definedName>
    <definedName name="F252a96" localSheetId="1">#REF!</definedName>
    <definedName name="F252a96">#REF!</definedName>
    <definedName name="F252a97" localSheetId="1">#REF!</definedName>
    <definedName name="F252a97">#REF!</definedName>
    <definedName name="F253a95" localSheetId="1">#REF!</definedName>
    <definedName name="F253a95">#REF!</definedName>
    <definedName name="F253a96" localSheetId="1">#REF!</definedName>
    <definedName name="F253a96">#REF!</definedName>
    <definedName name="F253a97" localSheetId="1">#REF!</definedName>
    <definedName name="F253a97">#REF!</definedName>
    <definedName name="F254a95" localSheetId="1">#REF!</definedName>
    <definedName name="F254a95">#REF!</definedName>
    <definedName name="F254a96" localSheetId="1">#REF!</definedName>
    <definedName name="F254a96">#REF!</definedName>
    <definedName name="F254a97" localSheetId="1">#REF!</definedName>
    <definedName name="F254a97">#REF!</definedName>
    <definedName name="F258a95" localSheetId="1">#REF!</definedName>
    <definedName name="F258a95">#REF!</definedName>
    <definedName name="F258a96" localSheetId="1">#REF!</definedName>
    <definedName name="F258a96">#REF!</definedName>
    <definedName name="F258a97" localSheetId="1">#REF!</definedName>
    <definedName name="F258a97">#REF!</definedName>
    <definedName name="F26a95" localSheetId="1">#REF!</definedName>
    <definedName name="F26a95">#REF!</definedName>
    <definedName name="F26a96" localSheetId="1">#REF!</definedName>
    <definedName name="F26a96">#REF!</definedName>
    <definedName name="F26a97" localSheetId="1">#REF!</definedName>
    <definedName name="F26a97">#REF!</definedName>
    <definedName name="F271a95" localSheetId="1">#REF!</definedName>
    <definedName name="F271a95">#REF!</definedName>
    <definedName name="F271a96" localSheetId="1">#REF!</definedName>
    <definedName name="F271a96">#REF!</definedName>
    <definedName name="F271a97" localSheetId="1">#REF!</definedName>
    <definedName name="F271a97">#REF!</definedName>
    <definedName name="F273a95" localSheetId="1">#REF!</definedName>
    <definedName name="F273a95">#REF!</definedName>
    <definedName name="F273a96" localSheetId="1">#REF!</definedName>
    <definedName name="F273a96">#REF!</definedName>
    <definedName name="F273a97" localSheetId="1">#REF!</definedName>
    <definedName name="F273a97">#REF!</definedName>
    <definedName name="F274a95" localSheetId="1">#REF!</definedName>
    <definedName name="F274a95">#REF!</definedName>
    <definedName name="F274a96" localSheetId="1">#REF!</definedName>
    <definedName name="F274a96">#REF!</definedName>
    <definedName name="F274a97" localSheetId="1">#REF!</definedName>
    <definedName name="F274a97">#REF!</definedName>
    <definedName name="F277a95" localSheetId="1">#REF!</definedName>
    <definedName name="F277a95">#REF!</definedName>
    <definedName name="F277a96" localSheetId="1">#REF!</definedName>
    <definedName name="F277a96">#REF!</definedName>
    <definedName name="F277a97" localSheetId="1">#REF!</definedName>
    <definedName name="F277a97">#REF!</definedName>
    <definedName name="f284a95" localSheetId="1">#REF!</definedName>
    <definedName name="f284a95">#REF!</definedName>
    <definedName name="f284a96" localSheetId="1">#REF!</definedName>
    <definedName name="f284a96">#REF!</definedName>
    <definedName name="f284a97" localSheetId="1">#REF!</definedName>
    <definedName name="f284a97">#REF!</definedName>
    <definedName name="F29a95" localSheetId="1">#REF!</definedName>
    <definedName name="F29a95">#REF!</definedName>
    <definedName name="F29a96" localSheetId="1">#REF!</definedName>
    <definedName name="F29a96">#REF!</definedName>
    <definedName name="F29a97" localSheetId="1">#REF!</definedName>
    <definedName name="F29a97">#REF!</definedName>
    <definedName name="F2a95" localSheetId="1">#REF!</definedName>
    <definedName name="F2a95">#REF!</definedName>
    <definedName name="F2a96" localSheetId="1">#REF!</definedName>
    <definedName name="F2a96">#REF!</definedName>
    <definedName name="F2a97" localSheetId="1">#REF!</definedName>
    <definedName name="F2a97">#REF!</definedName>
    <definedName name="F300A95" localSheetId="1">#REF!</definedName>
    <definedName name="F300A95">#REF!</definedName>
    <definedName name="F300A96" localSheetId="1">#REF!</definedName>
    <definedName name="F300A96">#REF!</definedName>
    <definedName name="F300A97" localSheetId="1">#REF!</definedName>
    <definedName name="F300A97">#REF!</definedName>
    <definedName name="F303A95" localSheetId="1">#REF!</definedName>
    <definedName name="F303A95">#REF!</definedName>
    <definedName name="F303A96" localSheetId="1">#REF!</definedName>
    <definedName name="F303A96">#REF!</definedName>
    <definedName name="F303A97" localSheetId="1">#REF!</definedName>
    <definedName name="F303A97">#REF!</definedName>
    <definedName name="F320a95" localSheetId="1">#REF!</definedName>
    <definedName name="F320a95">#REF!</definedName>
    <definedName name="F320A96" localSheetId="1">#REF!</definedName>
    <definedName name="F320A96">#REF!</definedName>
    <definedName name="F320A97" localSheetId="1">#REF!</definedName>
    <definedName name="F320A97">#REF!</definedName>
    <definedName name="F323A95" localSheetId="1">#REF!</definedName>
    <definedName name="F323A95">#REF!</definedName>
    <definedName name="F323A96" localSheetId="1">#REF!</definedName>
    <definedName name="F323A96">#REF!</definedName>
    <definedName name="F323A97" localSheetId="1">#REF!</definedName>
    <definedName name="F323A97">#REF!</definedName>
    <definedName name="F326A95" localSheetId="1">#REF!</definedName>
    <definedName name="F326A95">#REF!</definedName>
    <definedName name="F326A96" localSheetId="1">#REF!</definedName>
    <definedName name="F326A96">#REF!</definedName>
    <definedName name="F326A97" localSheetId="1">#REF!</definedName>
    <definedName name="F326A97">#REF!</definedName>
    <definedName name="F329A95" localSheetId="1">#REF!</definedName>
    <definedName name="F329A95">#REF!</definedName>
    <definedName name="F329A96" localSheetId="1">#REF!</definedName>
    <definedName name="F329A96">#REF!</definedName>
    <definedName name="F329A97" localSheetId="1">#REF!</definedName>
    <definedName name="F329A97">#REF!</definedName>
    <definedName name="F332A95" localSheetId="1">#REF!</definedName>
    <definedName name="F332A95">#REF!</definedName>
    <definedName name="F332A96" localSheetId="1">#REF!</definedName>
    <definedName name="F332A96">#REF!</definedName>
    <definedName name="F332A97" localSheetId="1">#REF!</definedName>
    <definedName name="F332A97">#REF!</definedName>
    <definedName name="F335A95" localSheetId="1">#REF!</definedName>
    <definedName name="F335A95">#REF!</definedName>
    <definedName name="F335A96" localSheetId="1">#REF!</definedName>
    <definedName name="F335A96">#REF!</definedName>
    <definedName name="F335A97" localSheetId="1">#REF!</definedName>
    <definedName name="F335A97">#REF!</definedName>
    <definedName name="F338A95" localSheetId="1">#REF!</definedName>
    <definedName name="F338A95">#REF!</definedName>
    <definedName name="F338A96" localSheetId="1">#REF!</definedName>
    <definedName name="F338A96">#REF!</definedName>
    <definedName name="F338A97" localSheetId="1">#REF!</definedName>
    <definedName name="F338A97">#REF!</definedName>
    <definedName name="F35a95" localSheetId="1">#REF!</definedName>
    <definedName name="F35a95">#REF!</definedName>
    <definedName name="F35a96" localSheetId="1">#REF!</definedName>
    <definedName name="F35a96">#REF!</definedName>
    <definedName name="F35a97" localSheetId="1">#REF!</definedName>
    <definedName name="F35a97">#REF!</definedName>
    <definedName name="F37a95" localSheetId="1">#REF!</definedName>
    <definedName name="F37a95">#REF!</definedName>
    <definedName name="F37a96" localSheetId="1">#REF!</definedName>
    <definedName name="F37a96">#REF!</definedName>
    <definedName name="F37a97" localSheetId="1">#REF!</definedName>
    <definedName name="F37a97">#REF!</definedName>
    <definedName name="F3a95" localSheetId="1">#REF!</definedName>
    <definedName name="F3a95">#REF!</definedName>
    <definedName name="F3a96" localSheetId="1">#REF!</definedName>
    <definedName name="F3a96">#REF!</definedName>
    <definedName name="F3a97" localSheetId="1">#REF!</definedName>
    <definedName name="F3a97">#REF!</definedName>
    <definedName name="F42a95" localSheetId="1">#REF!</definedName>
    <definedName name="F42a95">#REF!</definedName>
    <definedName name="F42a96" localSheetId="1">#REF!</definedName>
    <definedName name="F42a96">#REF!</definedName>
    <definedName name="F42a97" localSheetId="1">#REF!</definedName>
    <definedName name="F42a97">#REF!</definedName>
    <definedName name="F48a95" localSheetId="1">#REF!</definedName>
    <definedName name="F48a95">#REF!</definedName>
    <definedName name="F48a96" localSheetId="1">#REF!</definedName>
    <definedName name="F48a96">#REF!</definedName>
    <definedName name="F48a97" localSheetId="1">#REF!</definedName>
    <definedName name="F48a97">#REF!</definedName>
    <definedName name="F51a95" localSheetId="1">#REF!</definedName>
    <definedName name="F51a95">#REF!</definedName>
    <definedName name="F51a96" localSheetId="1">#REF!</definedName>
    <definedName name="F51a96">#REF!</definedName>
    <definedName name="F51a97" localSheetId="1">#REF!</definedName>
    <definedName name="F51a97">#REF!</definedName>
    <definedName name="F54a95" localSheetId="1">#REF!</definedName>
    <definedName name="F54a95">#REF!</definedName>
    <definedName name="F54a96" localSheetId="1">#REF!</definedName>
    <definedName name="F54a96">#REF!</definedName>
    <definedName name="F54a97" localSheetId="1">#REF!</definedName>
    <definedName name="F54a97">#REF!</definedName>
    <definedName name="F57a95" localSheetId="1">#REF!</definedName>
    <definedName name="F57a95">#REF!</definedName>
    <definedName name="F57a96" localSheetId="1">#REF!</definedName>
    <definedName name="F57a96">#REF!</definedName>
    <definedName name="F57a97" localSheetId="1">#REF!</definedName>
    <definedName name="F57a97">#REF!</definedName>
    <definedName name="F60a95" localSheetId="1">#REF!</definedName>
    <definedName name="F60a95">#REF!</definedName>
    <definedName name="F60a96" localSheetId="1">#REF!</definedName>
    <definedName name="F60a96">#REF!</definedName>
    <definedName name="F60a97" localSheetId="1">#REF!</definedName>
    <definedName name="F60a97">#REF!</definedName>
    <definedName name="F61a95" localSheetId="1">#REF!</definedName>
    <definedName name="F61a95">#REF!</definedName>
    <definedName name="F61a96" localSheetId="1">#REF!</definedName>
    <definedName name="F61a96">#REF!</definedName>
    <definedName name="F61a97" localSheetId="1">#REF!</definedName>
    <definedName name="F61a97">#REF!</definedName>
    <definedName name="F62a95" localSheetId="1">#REF!</definedName>
    <definedName name="F62a95">#REF!</definedName>
    <definedName name="F62a96" localSheetId="1">#REF!</definedName>
    <definedName name="F62a96">#REF!</definedName>
    <definedName name="F62a97" localSheetId="1">#REF!</definedName>
    <definedName name="F62a97">#REF!</definedName>
    <definedName name="F63a95" localSheetId="1">#REF!</definedName>
    <definedName name="F63a95">#REF!</definedName>
    <definedName name="F63a96" localSheetId="1">#REF!</definedName>
    <definedName name="F63a96">#REF!</definedName>
    <definedName name="F63a97" localSheetId="1">#REF!</definedName>
    <definedName name="F63a97">#REF!</definedName>
    <definedName name="F64a95" localSheetId="1">#REF!</definedName>
    <definedName name="F64a95">#REF!</definedName>
    <definedName name="F64a96" localSheetId="1">#REF!</definedName>
    <definedName name="F64a96">#REF!</definedName>
    <definedName name="F64a97" localSheetId="1">#REF!</definedName>
    <definedName name="F64a97">#REF!</definedName>
    <definedName name="F75a95" localSheetId="1">#REF!</definedName>
    <definedName name="F75a95">#REF!</definedName>
    <definedName name="F75a96" localSheetId="1">#REF!</definedName>
    <definedName name="F75a96">#REF!</definedName>
    <definedName name="F75a97" localSheetId="1">#REF!</definedName>
    <definedName name="F75a97">#REF!</definedName>
    <definedName name="F85a95" localSheetId="1">#REF!</definedName>
    <definedName name="F85a95">#REF!</definedName>
    <definedName name="F85a96" localSheetId="1">#REF!</definedName>
    <definedName name="F85a96">#REF!</definedName>
    <definedName name="F85a97" localSheetId="1">#REF!</definedName>
    <definedName name="F85a97">#REF!</definedName>
    <definedName name="F8a95" localSheetId="1">#REF!</definedName>
    <definedName name="F8a95">#REF!</definedName>
    <definedName name="F8a96" localSheetId="1">#REF!</definedName>
    <definedName name="F8a96">#REF!</definedName>
    <definedName name="F8a97" localSheetId="1">#REF!</definedName>
    <definedName name="F8a97">#REF!</definedName>
    <definedName name="F91a95" localSheetId="1">#REF!</definedName>
    <definedName name="F91a95">#REF!</definedName>
    <definedName name="F91a96" localSheetId="1">#REF!</definedName>
    <definedName name="F91a96">#REF!</definedName>
    <definedName name="F91a97" localSheetId="1">#REF!</definedName>
    <definedName name="F91a97">#REF!</definedName>
    <definedName name="F93a95" localSheetId="1">#REF!</definedName>
    <definedName name="F93a95">#REF!</definedName>
    <definedName name="F93a96" localSheetId="1">#REF!</definedName>
    <definedName name="F93a96">#REF!</definedName>
    <definedName name="F93a97" localSheetId="1">#REF!</definedName>
    <definedName name="F93a97">#REF!</definedName>
    <definedName name="F98a95" localSheetId="1">#REF!</definedName>
    <definedName name="F98a95">#REF!</definedName>
    <definedName name="F98a96" localSheetId="1">#REF!</definedName>
    <definedName name="F98a96">#REF!</definedName>
    <definedName name="F98a97" localSheetId="1">#REF!</definedName>
    <definedName name="F98a97">#REF!</definedName>
    <definedName name="Febbraio_2002">#REF!</definedName>
    <definedName name="FEBBRAIO2005">#REF!</definedName>
    <definedName name="fert" localSheetId="1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1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1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1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1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[33]CEesteso!#REF!</definedName>
    <definedName name="fffff" hidden="1">{#N/A,#N/A,FALSE,"A4";#N/A,#N/A,FALSE,"A3";#N/A,#N/A,FALSE,"A2";#N/A,#N/A,FALSE,"A1"}</definedName>
    <definedName name="FIORE" localSheetId="1">#REF!</definedName>
    <definedName name="FIORE">#REF!</definedName>
    <definedName name="Firma">[13]Foglio1!#REF!</definedName>
    <definedName name="FlussoC2003___Totale_quantita">#REF!</definedName>
    <definedName name="FONDOCREDITO" localSheetId="1">#REF!</definedName>
    <definedName name="FONDOCREDITO">#REF!</definedName>
    <definedName name="fr" localSheetId="1" hidden="1">{#N/A,#N/A,FALSE,"Indice"}</definedName>
    <definedName name="fr" hidden="1">{#N/A,#N/A,FALSE,"Indice"}</definedName>
    <definedName name="fr_1" localSheetId="1" hidden="1">{#N/A,#N/A,FALSE,"Indice"}</definedName>
    <definedName name="fr_1" hidden="1">{#N/A,#N/A,FALSE,"Indice"}</definedName>
    <definedName name="fr_2" localSheetId="1" hidden="1">{#N/A,#N/A,FALSE,"Indice"}</definedName>
    <definedName name="fr_2" hidden="1">{#N/A,#N/A,FALSE,"Indice"}</definedName>
    <definedName name="fr_3" localSheetId="1" hidden="1">{#N/A,#N/A,FALSE,"Indice"}</definedName>
    <definedName name="fr_3" hidden="1">{#N/A,#N/A,FALSE,"Indice"}</definedName>
    <definedName name="fr_4" localSheetId="1" hidden="1">{#N/A,#N/A,FALSE,"Indice"}</definedName>
    <definedName name="fr_4" hidden="1">{#N/A,#N/A,FALSE,"Indice"}</definedName>
    <definedName name="fr_5" localSheetId="1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1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1" hidden="1">{#N/A,#N/A,FALSE,"Indice"}</definedName>
    <definedName name="ger" hidden="1">{#N/A,#N/A,FALSE,"Indice"}</definedName>
    <definedName name="ger_1" localSheetId="1" hidden="1">{#N/A,#N/A,FALSE,"Indice"}</definedName>
    <definedName name="ger_1" hidden="1">{#N/A,#N/A,FALSE,"Indice"}</definedName>
    <definedName name="ger_2" localSheetId="1" hidden="1">{#N/A,#N/A,FALSE,"Indice"}</definedName>
    <definedName name="ger_2" hidden="1">{#N/A,#N/A,FALSE,"Indice"}</definedName>
    <definedName name="ger_3" localSheetId="1" hidden="1">{#N/A,#N/A,FALSE,"Indice"}</definedName>
    <definedName name="ger_3" hidden="1">{#N/A,#N/A,FALSE,"Indice"}</definedName>
    <definedName name="ger_4" localSheetId="1" hidden="1">{#N/A,#N/A,FALSE,"Indice"}</definedName>
    <definedName name="ger_4" hidden="1">{#N/A,#N/A,FALSE,"Indice"}</definedName>
    <definedName name="ger_5" localSheetId="1" hidden="1">{#N/A,#N/A,FALSE,"Indice"}</definedName>
    <definedName name="ger_5" hidden="1">{#N/A,#N/A,FALSE,"Indice"}</definedName>
    <definedName name="germo" localSheetId="1" hidden="1">{#N/A,#N/A,FALSE,"Indice"}</definedName>
    <definedName name="germo" hidden="1">{#N/A,#N/A,FALSE,"Indice"}</definedName>
    <definedName name="germo_1" localSheetId="1" hidden="1">{#N/A,#N/A,FALSE,"Indice"}</definedName>
    <definedName name="germo_1" hidden="1">{#N/A,#N/A,FALSE,"Indice"}</definedName>
    <definedName name="germo_2" localSheetId="1" hidden="1">{#N/A,#N/A,FALSE,"Indice"}</definedName>
    <definedName name="germo_2" hidden="1">{#N/A,#N/A,FALSE,"Indice"}</definedName>
    <definedName name="germo_3" localSheetId="1" hidden="1">{#N/A,#N/A,FALSE,"Indice"}</definedName>
    <definedName name="germo_3" hidden="1">{#N/A,#N/A,FALSE,"Indice"}</definedName>
    <definedName name="germo_4" localSheetId="1" hidden="1">{#N/A,#N/A,FALSE,"Indice"}</definedName>
    <definedName name="germo_4" hidden="1">{#N/A,#N/A,FALSE,"Indice"}</definedName>
    <definedName name="germo_5" localSheetId="1" hidden="1">{#N/A,#N/A,FALSE,"Indice"}</definedName>
    <definedName name="germo_5" hidden="1">{#N/A,#N/A,FALSE,"Indice"}</definedName>
    <definedName name="GESENCO_CGTMO2R1_Query_Query" localSheetId="1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1" hidden="1">{#N/A,#N/A,FALSE,"Indice"}</definedName>
    <definedName name="gino" hidden="1">{#N/A,#N/A,FALSE,"Indice"}</definedName>
    <definedName name="gino_1" localSheetId="1" hidden="1">{#N/A,#N/A,FALSE,"Indice"}</definedName>
    <definedName name="gino_1" hidden="1">{#N/A,#N/A,FALSE,"Indice"}</definedName>
    <definedName name="gino_2" localSheetId="1" hidden="1">{#N/A,#N/A,FALSE,"Indice"}</definedName>
    <definedName name="gino_2" hidden="1">{#N/A,#N/A,FALSE,"Indice"}</definedName>
    <definedName name="gino_3" localSheetId="1" hidden="1">{#N/A,#N/A,FALSE,"Indice"}</definedName>
    <definedName name="gino_3" hidden="1">{#N/A,#N/A,FALSE,"Indice"}</definedName>
    <definedName name="gino_4" localSheetId="1" hidden="1">{#N/A,#N/A,FALSE,"Indice"}</definedName>
    <definedName name="gino_4" hidden="1">{#N/A,#N/A,FALSE,"Indice"}</definedName>
    <definedName name="gino_5" localSheetId="1" hidden="1">{#N/A,#N/A,FALSE,"Indice"}</definedName>
    <definedName name="gino_5" hidden="1">{#N/A,#N/A,FALSE,"Indice"}</definedName>
    <definedName name="hgfdr" hidden="1">{#N/A,#N/A,FALSE,"Indice"}</definedName>
    <definedName name="hiu" localSheetId="1" hidden="1">{#N/A,#N/A,FALSE,"Indice"}</definedName>
    <definedName name="hiu" hidden="1">{#N/A,#N/A,FALSE,"Indice"}</definedName>
    <definedName name="hiu_1" localSheetId="1" hidden="1">{#N/A,#N/A,FALSE,"Indice"}</definedName>
    <definedName name="hiu_1" hidden="1">{#N/A,#N/A,FALSE,"Indice"}</definedName>
    <definedName name="hiu_2" localSheetId="1" hidden="1">{#N/A,#N/A,FALSE,"Indice"}</definedName>
    <definedName name="hiu_2" hidden="1">{#N/A,#N/A,FALSE,"Indice"}</definedName>
    <definedName name="hiu_3" localSheetId="1" hidden="1">{#N/A,#N/A,FALSE,"Indice"}</definedName>
    <definedName name="hiu_3" hidden="1">{#N/A,#N/A,FALSE,"Indice"}</definedName>
    <definedName name="hiu_4" localSheetId="1" hidden="1">{#N/A,#N/A,FALSE,"Indice"}</definedName>
    <definedName name="hiu_4" hidden="1">{#N/A,#N/A,FALSE,"Indice"}</definedName>
    <definedName name="hiu_5" localSheetId="1" hidden="1">{#N/A,#N/A,FALSE,"Indice"}</definedName>
    <definedName name="hiu_5" hidden="1">{#N/A,#N/A,FALSE,"Indice"}</definedName>
    <definedName name="HSP11_11BIS_23_02_23">#REF!</definedName>
    <definedName name="IDDet">[13]Foglio1!#REF!</definedName>
    <definedName name="INADELASL" localSheetId="1">#REF!</definedName>
    <definedName name="INADELASL">#REF!</definedName>
    <definedName name="INADELDIP" localSheetId="1">#REF!</definedName>
    <definedName name="INADELDIP">#REF!</definedName>
    <definedName name="INADELFCASL" localSheetId="1">#REF!</definedName>
    <definedName name="INADELFCASL">#REF!</definedName>
    <definedName name="INADELFCDIP" localSheetId="1">#REF!</definedName>
    <definedName name="INADELFCDIP">#REF!</definedName>
    <definedName name="incr04" localSheetId="1">#REF!</definedName>
    <definedName name="incr04">#REF!</definedName>
    <definedName name="incr05" localSheetId="1">#REF!</definedName>
    <definedName name="incr05">#REF!</definedName>
    <definedName name="INDICICE" localSheetId="1">#REF!</definedName>
    <definedName name="INDICICE">#REF!</definedName>
    <definedName name="INPSASL" localSheetId="1">#REF!</definedName>
    <definedName name="INPSASL">#REF!</definedName>
    <definedName name="INPSDIP" localSheetId="1">#REF!</definedName>
    <definedName name="INPSDIP">#REF!</definedName>
    <definedName name="inserimento">'[34]Elenco Personale'!#REF!</definedName>
    <definedName name="insert10" localSheetId="1">#REF!</definedName>
    <definedName name="insert10">#REF!</definedName>
    <definedName name="Inventario1998" localSheetId="1">#REF!</definedName>
    <definedName name="Inventario1998">#REF!</definedName>
    <definedName name="INVIODATI">'[9]Supporto Data'!$E$3:$E$5</definedName>
    <definedName name="INVIODATIEMUR">'[9]Supporto Data'!$E$2:$E$5</definedName>
    <definedName name="io" localSheetId="1" hidden="1">{#N/A,#N/A,FALSE,"Indice"}</definedName>
    <definedName name="io" hidden="1">{#N/A,#N/A,FALSE,"Indice"}</definedName>
    <definedName name="io_1" localSheetId="1" hidden="1">{#N/A,#N/A,FALSE,"Indice"}</definedName>
    <definedName name="io_1" hidden="1">{#N/A,#N/A,FALSE,"Indice"}</definedName>
    <definedName name="io_2" localSheetId="1" hidden="1">{#N/A,#N/A,FALSE,"Indice"}</definedName>
    <definedName name="io_2" hidden="1">{#N/A,#N/A,FALSE,"Indice"}</definedName>
    <definedName name="io_3" localSheetId="1" hidden="1">{#N/A,#N/A,FALSE,"Indice"}</definedName>
    <definedName name="io_3" hidden="1">{#N/A,#N/A,FALSE,"Indice"}</definedName>
    <definedName name="io_4" localSheetId="1" hidden="1">{#N/A,#N/A,FALSE,"Indice"}</definedName>
    <definedName name="io_4" hidden="1">{#N/A,#N/A,FALSE,"Indice"}</definedName>
    <definedName name="io_5" localSheetId="1" hidden="1">{#N/A,#N/A,FALSE,"Indice"}</definedName>
    <definedName name="io_5" hidden="1">{#N/A,#N/A,FALSE,"Indice"}</definedName>
    <definedName name="iou" localSheetId="1" hidden="1">{#N/A,#N/A,FALSE,"B3";#N/A,#N/A,FALSE,"B2";#N/A,#N/A,FALSE,"B1"}</definedName>
    <definedName name="iou" hidden="1">{#N/A,#N/A,FALSE,"B3";#N/A,#N/A,FALSE,"B2";#N/A,#N/A,FALSE,"B1"}</definedName>
    <definedName name="iou_1" localSheetId="1" hidden="1">{#N/A,#N/A,FALSE,"B3";#N/A,#N/A,FALSE,"B2";#N/A,#N/A,FALSE,"B1"}</definedName>
    <definedName name="iou_1" hidden="1">{#N/A,#N/A,FALSE,"B3";#N/A,#N/A,FALSE,"B2";#N/A,#N/A,FALSE,"B1"}</definedName>
    <definedName name="iou_2" localSheetId="1" hidden="1">{#N/A,#N/A,FALSE,"B3";#N/A,#N/A,FALSE,"B2";#N/A,#N/A,FALSE,"B1"}</definedName>
    <definedName name="iou_2" hidden="1">{#N/A,#N/A,FALSE,"B3";#N/A,#N/A,FALSE,"B2";#N/A,#N/A,FALSE,"B1"}</definedName>
    <definedName name="iou_3" localSheetId="1" hidden="1">{#N/A,#N/A,FALSE,"B3";#N/A,#N/A,FALSE,"B2";#N/A,#N/A,FALSE,"B1"}</definedName>
    <definedName name="iou_3" hidden="1">{#N/A,#N/A,FALSE,"B3";#N/A,#N/A,FALSE,"B2";#N/A,#N/A,FALSE,"B1"}</definedName>
    <definedName name="iou_4" localSheetId="1" hidden="1">{#N/A,#N/A,FALSE,"B3";#N/A,#N/A,FALSE,"B2";#N/A,#N/A,FALSE,"B1"}</definedName>
    <definedName name="iou_4" hidden="1">{#N/A,#N/A,FALSE,"B3";#N/A,#N/A,FALSE,"B2";#N/A,#N/A,FALSE,"B1"}</definedName>
    <definedName name="iou_5" localSheetId="1" hidden="1">{#N/A,#N/A,FALSE,"B3";#N/A,#N/A,FALSE,"B2";#N/A,#N/A,FALSE,"B1"}</definedName>
    <definedName name="iou_5" hidden="1">{#N/A,#N/A,FALSE,"B3";#N/A,#N/A,FALSE,"B2";#N/A,#N/A,FALSE,"B1"}</definedName>
    <definedName name="IRAPACC" localSheetId="1">#REF!</definedName>
    <definedName name="IRAPACC">#REF!</definedName>
    <definedName name="irappu04" localSheetId="1">#REF!</definedName>
    <definedName name="irappu04">#REF!</definedName>
    <definedName name="ISTITUTI_2010">#REF!</definedName>
    <definedName name="jh" localSheetId="1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1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1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1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1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1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1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1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1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1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1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1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1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1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1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1" hidden="1">{#N/A,#N/A,FALSE,"Indice"}</definedName>
    <definedName name="ki" hidden="1">{#N/A,#N/A,FALSE,"Indice"}</definedName>
    <definedName name="ki_1" localSheetId="1" hidden="1">{#N/A,#N/A,FALSE,"Indice"}</definedName>
    <definedName name="ki_1" hidden="1">{#N/A,#N/A,FALSE,"Indice"}</definedName>
    <definedName name="ki_2" localSheetId="1" hidden="1">{#N/A,#N/A,FALSE,"Indice"}</definedName>
    <definedName name="ki_2" hidden="1">{#N/A,#N/A,FALSE,"Indice"}</definedName>
    <definedName name="ki_3" localSheetId="1" hidden="1">{#N/A,#N/A,FALSE,"Indice"}</definedName>
    <definedName name="ki_3" hidden="1">{#N/A,#N/A,FALSE,"Indice"}</definedName>
    <definedName name="ki_4" localSheetId="1" hidden="1">{#N/A,#N/A,FALSE,"Indice"}</definedName>
    <definedName name="ki_4" hidden="1">{#N/A,#N/A,FALSE,"Indice"}</definedName>
    <definedName name="ki_5" localSheetId="1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1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1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1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1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1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1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1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1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1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1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1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1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1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1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1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1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1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1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1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1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1" hidden="1">{#N/A,#N/A,FALSE,"Indice"}</definedName>
    <definedName name="lkjh" hidden="1">{#N/A,#N/A,FALSE,"Indice"}</definedName>
    <definedName name="lkjh_1" localSheetId="1" hidden="1">{#N/A,#N/A,FALSE,"Indice"}</definedName>
    <definedName name="lkjh_1" hidden="1">{#N/A,#N/A,FALSE,"Indice"}</definedName>
    <definedName name="lkjh_2" localSheetId="1" hidden="1">{#N/A,#N/A,FALSE,"Indice"}</definedName>
    <definedName name="lkjh_2" hidden="1">{#N/A,#N/A,FALSE,"Indice"}</definedName>
    <definedName name="lkjh_3" localSheetId="1" hidden="1">{#N/A,#N/A,FALSE,"Indice"}</definedName>
    <definedName name="lkjh_3" hidden="1">{#N/A,#N/A,FALSE,"Indice"}</definedName>
    <definedName name="lkjh_4" localSheetId="1" hidden="1">{#N/A,#N/A,FALSE,"Indice"}</definedName>
    <definedName name="lkjh_4" hidden="1">{#N/A,#N/A,FALSE,"Indice"}</definedName>
    <definedName name="lkjh_5" localSheetId="1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1" hidden="1">{#N/A,#N/A,FALSE,"B3";#N/A,#N/A,FALSE,"B2";#N/A,#N/A,FALSE,"B1"}</definedName>
    <definedName name="lo" hidden="1">{#N/A,#N/A,FALSE,"B3";#N/A,#N/A,FALSE,"B2";#N/A,#N/A,FALSE,"B1"}</definedName>
    <definedName name="lo_1" localSheetId="1" hidden="1">{#N/A,#N/A,FALSE,"B3";#N/A,#N/A,FALSE,"B2";#N/A,#N/A,FALSE,"B1"}</definedName>
    <definedName name="lo_1" hidden="1">{#N/A,#N/A,FALSE,"B3";#N/A,#N/A,FALSE,"B2";#N/A,#N/A,FALSE,"B1"}</definedName>
    <definedName name="lo_2" localSheetId="1" hidden="1">{#N/A,#N/A,FALSE,"B3";#N/A,#N/A,FALSE,"B2";#N/A,#N/A,FALSE,"B1"}</definedName>
    <definedName name="lo_2" hidden="1">{#N/A,#N/A,FALSE,"B3";#N/A,#N/A,FALSE,"B2";#N/A,#N/A,FALSE,"B1"}</definedName>
    <definedName name="lo_3" localSheetId="1" hidden="1">{#N/A,#N/A,FALSE,"B3";#N/A,#N/A,FALSE,"B2";#N/A,#N/A,FALSE,"B1"}</definedName>
    <definedName name="lo_3" hidden="1">{#N/A,#N/A,FALSE,"B3";#N/A,#N/A,FALSE,"B2";#N/A,#N/A,FALSE,"B1"}</definedName>
    <definedName name="lo_4" localSheetId="1" hidden="1">{#N/A,#N/A,FALSE,"B3";#N/A,#N/A,FALSE,"B2";#N/A,#N/A,FALSE,"B1"}</definedName>
    <definedName name="lo_4" hidden="1">{#N/A,#N/A,FALSE,"B3";#N/A,#N/A,FALSE,"B2";#N/A,#N/A,FALSE,"B1"}</definedName>
    <definedName name="lo_5" localSheetId="1" hidden="1">{#N/A,#N/A,FALSE,"B3";#N/A,#N/A,FALSE,"B2";#N/A,#N/A,FALSE,"B1"}</definedName>
    <definedName name="lo_5" hidden="1">{#N/A,#N/A,FALSE,"B3";#N/A,#N/A,FALSE,"B2";#N/A,#N/A,FALSE,"B1"}</definedName>
    <definedName name="looo" localSheetId="1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1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1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1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1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1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_2002">#REF!</definedName>
    <definedName name="MAGGIO2004">#REF!</definedName>
    <definedName name="Marzo_2002">#REF!</definedName>
    <definedName name="MARZO2004">#REF!</definedName>
    <definedName name="MASTRI_PER_CE" localSheetId="1">#REF!</definedName>
    <definedName name="MASTRI_PER_CE">#REF!</definedName>
    <definedName name="mastrini" localSheetId="1">#REF!</definedName>
    <definedName name="mastrini">#REF!</definedName>
    <definedName name="MASTRO_CONTO_FATTURA" localSheetId="1">#REF!</definedName>
    <definedName name="MASTRO_CONTO_FATTURA">#REF!</definedName>
    <definedName name="MATT" hidden="1">{#N/A,#N/A,TRUE,"Main Issues";#N/A,#N/A,TRUE,"Income statement ($)"}</definedName>
    <definedName name="min" localSheetId="1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1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1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1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1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1" hidden="1">{#N/A,#N/A,FALSE,"Indice"}</definedName>
    <definedName name="mio" hidden="1">{#N/A,#N/A,FALSE,"Indice"}</definedName>
    <definedName name="mio_1" localSheetId="1" hidden="1">{#N/A,#N/A,FALSE,"Indice"}</definedName>
    <definedName name="mio_1" hidden="1">{#N/A,#N/A,FALSE,"Indice"}</definedName>
    <definedName name="mio_2" localSheetId="1" hidden="1">{#N/A,#N/A,FALSE,"Indice"}</definedName>
    <definedName name="mio_2" hidden="1">{#N/A,#N/A,FALSE,"Indice"}</definedName>
    <definedName name="mio_3" localSheetId="1" hidden="1">{#N/A,#N/A,FALSE,"Indice"}</definedName>
    <definedName name="mio_3" hidden="1">{#N/A,#N/A,FALSE,"Indice"}</definedName>
    <definedName name="mio_4" localSheetId="1" hidden="1">{#N/A,#N/A,FALSE,"Indice"}</definedName>
    <definedName name="mio_4" hidden="1">{#N/A,#N/A,FALSE,"Indice"}</definedName>
    <definedName name="mio_5" localSheetId="1" hidden="1">{#N/A,#N/A,FALSE,"Indice"}</definedName>
    <definedName name="mio_5" hidden="1">{#N/A,#N/A,FALSE,"Indice"}</definedName>
    <definedName name="MM" hidden="1">"44C8UP11OVL48441OUUQDU1OM"</definedName>
    <definedName name="mmm" localSheetId="1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1" hidden="1">{#N/A,#N/A,FALSE,"Indice"}</definedName>
    <definedName name="mn" hidden="1">{#N/A,#N/A,FALSE,"Indice"}</definedName>
    <definedName name="mn_1" localSheetId="1" hidden="1">{#N/A,#N/A,FALSE,"Indice"}</definedName>
    <definedName name="mn_1" hidden="1">{#N/A,#N/A,FALSE,"Indice"}</definedName>
    <definedName name="mn_2" localSheetId="1" hidden="1">{#N/A,#N/A,FALSE,"Indice"}</definedName>
    <definedName name="mn_2" hidden="1">{#N/A,#N/A,FALSE,"Indice"}</definedName>
    <definedName name="mn_3" localSheetId="1" hidden="1">{#N/A,#N/A,FALSE,"Indice"}</definedName>
    <definedName name="mn_3" hidden="1">{#N/A,#N/A,FALSE,"Indice"}</definedName>
    <definedName name="mn_4" localSheetId="1" hidden="1">{#N/A,#N/A,FALSE,"Indice"}</definedName>
    <definedName name="mn_4" hidden="1">{#N/A,#N/A,FALSE,"Indice"}</definedName>
    <definedName name="mn_5" localSheetId="1" hidden="1">{#N/A,#N/A,FALSE,"Indice"}</definedName>
    <definedName name="mn_5" hidden="1">{#N/A,#N/A,FALSE,"Indice"}</definedName>
    <definedName name="Mod1BisAziende" localSheetId="1">#REF!</definedName>
    <definedName name="Mod1BisAziende">#REF!</definedName>
    <definedName name="mode" localSheetId="1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1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1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1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1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1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1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1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1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1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1" hidden="1">{#N/A,#N/A,FALSE,"Indice"}</definedName>
    <definedName name="modell" hidden="1">{#N/A,#N/A,FALSE,"Indice"}</definedName>
    <definedName name="modell_1" localSheetId="1" hidden="1">{#N/A,#N/A,FALSE,"Indice"}</definedName>
    <definedName name="modell_1" hidden="1">{#N/A,#N/A,FALSE,"Indice"}</definedName>
    <definedName name="modell_2" localSheetId="1" hidden="1">{#N/A,#N/A,FALSE,"Indice"}</definedName>
    <definedName name="modell_2" hidden="1">{#N/A,#N/A,FALSE,"Indice"}</definedName>
    <definedName name="modell_3" localSheetId="1" hidden="1">{#N/A,#N/A,FALSE,"Indice"}</definedName>
    <definedName name="modell_3" hidden="1">{#N/A,#N/A,FALSE,"Indice"}</definedName>
    <definedName name="modell_4" localSheetId="1" hidden="1">{#N/A,#N/A,FALSE,"Indice"}</definedName>
    <definedName name="modell_4" hidden="1">{#N/A,#N/A,FALSE,"Indice"}</definedName>
    <definedName name="modell_5" localSheetId="1" hidden="1">{#N/A,#N/A,FALSE,"Indice"}</definedName>
    <definedName name="modell_5" hidden="1">{#N/A,#N/A,FALSE,"Indice"}</definedName>
    <definedName name="modello" localSheetId="1" hidden="1">{#N/A,#N/A,FALSE,"Indice"}</definedName>
    <definedName name="modello" hidden="1">{#N/A,#N/A,FALSE,"Indice"}</definedName>
    <definedName name="modello_1" localSheetId="1" hidden="1">{#N/A,#N/A,FALSE,"Indice"}</definedName>
    <definedName name="modello_1" hidden="1">{#N/A,#N/A,FALSE,"Indice"}</definedName>
    <definedName name="modello_2" localSheetId="1" hidden="1">{#N/A,#N/A,FALSE,"Indice"}</definedName>
    <definedName name="modello_2" hidden="1">{#N/A,#N/A,FALSE,"Indice"}</definedName>
    <definedName name="modello_3" localSheetId="1" hidden="1">{#N/A,#N/A,FALSE,"Indice"}</definedName>
    <definedName name="modello_3" hidden="1">{#N/A,#N/A,FALSE,"Indice"}</definedName>
    <definedName name="modello_4" localSheetId="1" hidden="1">{#N/A,#N/A,FALSE,"Indice"}</definedName>
    <definedName name="modello_4" hidden="1">{#N/A,#N/A,FALSE,"Indice"}</definedName>
    <definedName name="modello_5" localSheetId="1" hidden="1">{#N/A,#N/A,FALSE,"Indice"}</definedName>
    <definedName name="modello_5" hidden="1">{#N/A,#N/A,FALSE,"Indice"}</definedName>
    <definedName name="moi" localSheetId="1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1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1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1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1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1" hidden="1">{#N/A,#N/A,FALSE,"B3";#N/A,#N/A,FALSE,"B2";#N/A,#N/A,FALSE,"B1"}</definedName>
    <definedName name="muy" hidden="1">{#N/A,#N/A,FALSE,"B3";#N/A,#N/A,FALSE,"B2";#N/A,#N/A,FALSE,"B1"}</definedName>
    <definedName name="muy_1" localSheetId="1" hidden="1">{#N/A,#N/A,FALSE,"B3";#N/A,#N/A,FALSE,"B2";#N/A,#N/A,FALSE,"B1"}</definedName>
    <definedName name="muy_1" hidden="1">{#N/A,#N/A,FALSE,"B3";#N/A,#N/A,FALSE,"B2";#N/A,#N/A,FALSE,"B1"}</definedName>
    <definedName name="muy_2" localSheetId="1" hidden="1">{#N/A,#N/A,FALSE,"B3";#N/A,#N/A,FALSE,"B2";#N/A,#N/A,FALSE,"B1"}</definedName>
    <definedName name="muy_2" hidden="1">{#N/A,#N/A,FALSE,"B3";#N/A,#N/A,FALSE,"B2";#N/A,#N/A,FALSE,"B1"}</definedName>
    <definedName name="muy_3" localSheetId="1" hidden="1">{#N/A,#N/A,FALSE,"B3";#N/A,#N/A,FALSE,"B2";#N/A,#N/A,FALSE,"B1"}</definedName>
    <definedName name="muy_3" hidden="1">{#N/A,#N/A,FALSE,"B3";#N/A,#N/A,FALSE,"B2";#N/A,#N/A,FALSE,"B1"}</definedName>
    <definedName name="muy_4" localSheetId="1" hidden="1">{#N/A,#N/A,FALSE,"B3";#N/A,#N/A,FALSE,"B2";#N/A,#N/A,FALSE,"B1"}</definedName>
    <definedName name="muy_4" hidden="1">{#N/A,#N/A,FALSE,"B3";#N/A,#N/A,FALSE,"B2";#N/A,#N/A,FALSE,"B1"}</definedName>
    <definedName name="muy_5" localSheetId="1" hidden="1">{#N/A,#N/A,FALSE,"B3";#N/A,#N/A,FALSE,"B2";#N/A,#N/A,FALSE,"B1"}</definedName>
    <definedName name="muy_5" hidden="1">{#N/A,#N/A,FALSE,"B3";#N/A,#N/A,FALSE,"B2";#N/A,#N/A,FALSE,"B1"}</definedName>
    <definedName name="New_CE___Riepilogo_in_riga_con_periodo">#REF!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1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1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1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1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1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ov">#REF!</definedName>
    <definedName name="NUOVO" hidden="1">#REF!</definedName>
    <definedName name="ott">#REF!</definedName>
    <definedName name="PA">#REF!</definedName>
    <definedName name="padAcqBen00" localSheetId="1">#REF!</definedName>
    <definedName name="padAcqBen00">#REF!</definedName>
    <definedName name="padAcqBen01" localSheetId="1">#REF!</definedName>
    <definedName name="padAcqBen01">#REF!</definedName>
    <definedName name="padAcqBen02" localSheetId="1">#REF!</definedName>
    <definedName name="padAcqBen02">#REF!</definedName>
    <definedName name="padAcqBen03" localSheetId="1">#REF!</definedName>
    <definedName name="padAcqBen03">#REF!</definedName>
    <definedName name="padAcqBen04" localSheetId="1">#REF!</definedName>
    <definedName name="padAcqBen04">#REF!</definedName>
    <definedName name="padAcqBen05">'[35]parametri progr'!$I$20</definedName>
    <definedName name="padAcqBen06">'[35]parametri progr'!$J$20</definedName>
    <definedName name="padAcqBen07">'[35]parametri progr'!$K$20</definedName>
    <definedName name="padAltrEnti00" localSheetId="1">#REF!</definedName>
    <definedName name="padAltrEnti00">#REF!</definedName>
    <definedName name="padAltrEnti01" localSheetId="1">#REF!</definedName>
    <definedName name="padAltrEnti01">#REF!</definedName>
    <definedName name="padAltrEnti02" localSheetId="1">#REF!</definedName>
    <definedName name="padAltrEnti02">#REF!</definedName>
    <definedName name="padAltrEnti03" localSheetId="1">#REF!</definedName>
    <definedName name="padAltrEnti03">#REF!</definedName>
    <definedName name="padAltrEnti04" localSheetId="1">#REF!</definedName>
    <definedName name="padAltrEnti04">#REF!</definedName>
    <definedName name="padAltrEnti05" localSheetId="1">#REF!</definedName>
    <definedName name="padAltrEnti05">#REF!</definedName>
    <definedName name="padAltrEnti06" localSheetId="1">#REF!</definedName>
    <definedName name="padAltrEnti06">#REF!</definedName>
    <definedName name="padAltrEnti07" localSheetId="1">#REF!</definedName>
    <definedName name="padAltrEnti07">#REF!</definedName>
    <definedName name="padAltrServ00" localSheetId="1">#REF!</definedName>
    <definedName name="padAltrServ00">#REF!</definedName>
    <definedName name="padAltrServ01" localSheetId="1">#REF!</definedName>
    <definedName name="padAltrServ01">#REF!</definedName>
    <definedName name="padAltrServ02" localSheetId="1">#REF!</definedName>
    <definedName name="padAltrServ02">#REF!</definedName>
    <definedName name="padAltrServ03" localSheetId="1">#REF!</definedName>
    <definedName name="padAltrServ03">#REF!</definedName>
    <definedName name="padAltrServ04" localSheetId="1">#REF!</definedName>
    <definedName name="padAltrServ04">#REF!</definedName>
    <definedName name="padAltrServ05" localSheetId="1">#REF!</definedName>
    <definedName name="padAltrServ05">#REF!</definedName>
    <definedName name="padAltrServ06" localSheetId="1">#REF!</definedName>
    <definedName name="padAltrServ06">#REF!</definedName>
    <definedName name="padAltrServ07" localSheetId="1">#REF!</definedName>
    <definedName name="padAltrServ07">#REF!</definedName>
    <definedName name="padAmmGen00" localSheetId="1">#REF!</definedName>
    <definedName name="padAmmGen00">#REF!</definedName>
    <definedName name="padAmmGen01" localSheetId="1">#REF!</definedName>
    <definedName name="padAmmGen01">#REF!</definedName>
    <definedName name="padAmmGen02" localSheetId="1">#REF!</definedName>
    <definedName name="padAmmGen02">#REF!</definedName>
    <definedName name="padAmmGen03" localSheetId="1">#REF!</definedName>
    <definedName name="padAmmGen03">#REF!</definedName>
    <definedName name="padAmmGen04" localSheetId="1">#REF!</definedName>
    <definedName name="padAmmGen04">#REF!</definedName>
    <definedName name="padAmmGen05" localSheetId="1">#REF!</definedName>
    <definedName name="padAmmGen05">#REF!</definedName>
    <definedName name="padAmmGen06" localSheetId="1">#REF!</definedName>
    <definedName name="padAmmGen06">#REF!</definedName>
    <definedName name="padAmmGen07" localSheetId="1">#REF!</definedName>
    <definedName name="padAmmGen07">#REF!</definedName>
    <definedName name="padExtrFsn00" localSheetId="1">#REF!</definedName>
    <definedName name="padExtrFsn00">#REF!</definedName>
    <definedName name="padExtrFsn01" localSheetId="1">#REF!</definedName>
    <definedName name="padExtrFsn01">#REF!</definedName>
    <definedName name="padExtrFsn02" localSheetId="1">#REF!</definedName>
    <definedName name="padExtrFsn02">#REF!</definedName>
    <definedName name="padExtrFsn03" localSheetId="1">#REF!</definedName>
    <definedName name="padExtrFsn03">#REF!</definedName>
    <definedName name="padExtrFsn04" localSheetId="1">#REF!</definedName>
    <definedName name="padExtrFsn04">#REF!</definedName>
    <definedName name="padExtrFsn05" localSheetId="1">#REF!</definedName>
    <definedName name="padExtrFsn05">#REF!</definedName>
    <definedName name="padExtrFsn06" localSheetId="1">#REF!</definedName>
    <definedName name="padExtrFsn06">#REF!</definedName>
    <definedName name="padExtrFsn07" localSheetId="1">#REF!</definedName>
    <definedName name="padExtrFsn07">#REF!</definedName>
    <definedName name="padImpTax00" localSheetId="1">#REF!</definedName>
    <definedName name="padImpTax00">#REF!</definedName>
    <definedName name="padImpTax01" localSheetId="1">#REF!</definedName>
    <definedName name="padImpTax01">#REF!</definedName>
    <definedName name="padImpTax02" localSheetId="1">#REF!</definedName>
    <definedName name="padImpTax02">#REF!</definedName>
    <definedName name="padImpTax03" localSheetId="1">#REF!</definedName>
    <definedName name="padImpTax03">#REF!</definedName>
    <definedName name="padImpTax04" localSheetId="1">#REF!</definedName>
    <definedName name="padImpTax04">#REF!</definedName>
    <definedName name="padImpTax05" localSheetId="1">#REF!</definedName>
    <definedName name="padImpTax05">#REF!</definedName>
    <definedName name="padImpTax06" localSheetId="1">#REF!</definedName>
    <definedName name="padImpTax06">#REF!</definedName>
    <definedName name="padImpTax07" localSheetId="1">#REF!</definedName>
    <definedName name="padImpTax07">#REF!</definedName>
    <definedName name="padIrcss00" localSheetId="1">#REF!</definedName>
    <definedName name="padIrcss00">#REF!</definedName>
    <definedName name="padIrcss01" localSheetId="1">#REF!</definedName>
    <definedName name="padIrcss01">#REF!</definedName>
    <definedName name="padIrcss02" localSheetId="1">#REF!</definedName>
    <definedName name="padIrcss02">#REF!</definedName>
    <definedName name="padIrcss03" localSheetId="1">#REF!</definedName>
    <definedName name="padIrcss03">#REF!</definedName>
    <definedName name="padIrcss04" localSheetId="1">#REF!</definedName>
    <definedName name="padIrcss04">#REF!</definedName>
    <definedName name="padIrcss05" localSheetId="1">#REF!</definedName>
    <definedName name="padIrcss05">#REF!</definedName>
    <definedName name="padIrcss06" localSheetId="1">#REF!</definedName>
    <definedName name="padIrcss06">#REF!</definedName>
    <definedName name="padIrcss07" localSheetId="1">#REF!</definedName>
    <definedName name="padIrcss07">#REF!</definedName>
    <definedName name="padManutenz00" localSheetId="1">#REF!</definedName>
    <definedName name="padManutenz00">#REF!</definedName>
    <definedName name="padManutenz01" localSheetId="1">#REF!</definedName>
    <definedName name="padManutenz01">#REF!</definedName>
    <definedName name="padManutenz02" localSheetId="1">#REF!</definedName>
    <definedName name="padManutenz02">#REF!</definedName>
    <definedName name="padManutenz03" localSheetId="1">#REF!</definedName>
    <definedName name="padManutenz03">#REF!</definedName>
    <definedName name="padManutenz04" localSheetId="1">#REF!</definedName>
    <definedName name="padManutenz04">#REF!</definedName>
    <definedName name="padManutenz05" localSheetId="1">#REF!</definedName>
    <definedName name="padManutenz05">#REF!</definedName>
    <definedName name="padManutenz06" localSheetId="1">#REF!</definedName>
    <definedName name="padManutenz06">#REF!</definedName>
    <definedName name="padManutenz07" localSheetId="1">#REF!</definedName>
    <definedName name="padManutenz07">#REF!</definedName>
    <definedName name="padmedgen00" localSheetId="1">#REF!</definedName>
    <definedName name="padmedgen00">#REF!</definedName>
    <definedName name="padmedgen01" localSheetId="1">#REF!</definedName>
    <definedName name="padmedgen01">#REF!</definedName>
    <definedName name="padmedgen02" localSheetId="1">#REF!</definedName>
    <definedName name="padmedgen02">#REF!</definedName>
    <definedName name="padmedgen03" localSheetId="1">#REF!</definedName>
    <definedName name="padmedgen03">#REF!</definedName>
    <definedName name="padmedgen04" localSheetId="1">#REF!</definedName>
    <definedName name="padmedgen04">#REF!</definedName>
    <definedName name="padmedgen05">'[35]parametri progr'!$I$11</definedName>
    <definedName name="padmedgen06">'[35]parametri progr'!$J$11</definedName>
    <definedName name="padmedgen07">'[35]parametri progr'!$K$11</definedName>
    <definedName name="padOnFin00" localSheetId="1">#REF!</definedName>
    <definedName name="padOnFin00">#REF!</definedName>
    <definedName name="padOnFin01" localSheetId="1">#REF!</definedName>
    <definedName name="padOnFin01">#REF!</definedName>
    <definedName name="padOnFin02" localSheetId="1">#REF!</definedName>
    <definedName name="padOnFin02">#REF!</definedName>
    <definedName name="padOnFin03" localSheetId="1">#REF!</definedName>
    <definedName name="padOnFin03">#REF!</definedName>
    <definedName name="padOnFin04" localSheetId="1">#REF!</definedName>
    <definedName name="padOnFin04">#REF!</definedName>
    <definedName name="padOnFin05" localSheetId="1">#REF!</definedName>
    <definedName name="padOnFin05">#REF!</definedName>
    <definedName name="padOnFin06" localSheetId="1">#REF!</definedName>
    <definedName name="padOnFin06">#REF!</definedName>
    <definedName name="padOnFin07" localSheetId="1">#REF!</definedName>
    <definedName name="padOnFin07">#REF!</definedName>
    <definedName name="padOspPriv00" localSheetId="1">#REF!</definedName>
    <definedName name="padOspPriv00">#REF!</definedName>
    <definedName name="padOspPriv01" localSheetId="1">#REF!</definedName>
    <definedName name="padOspPriv01">#REF!</definedName>
    <definedName name="padOspPriv02" localSheetId="1">#REF!</definedName>
    <definedName name="padOspPriv02">#REF!</definedName>
    <definedName name="padOspPriv03" localSheetId="1">#REF!</definedName>
    <definedName name="padOspPriv03">#REF!</definedName>
    <definedName name="padOspPriv04" localSheetId="1">#REF!</definedName>
    <definedName name="padOspPriv04">#REF!</definedName>
    <definedName name="padOspPriv05" localSheetId="1">#REF!</definedName>
    <definedName name="padOspPriv05">#REF!</definedName>
    <definedName name="padOspPriv06" localSheetId="1">#REF!</definedName>
    <definedName name="padOspPriv06">#REF!</definedName>
    <definedName name="padOspPriv07" localSheetId="1">#REF!</definedName>
    <definedName name="padOspPriv07">#REF!</definedName>
    <definedName name="padOspPubb00" localSheetId="1">#REF!</definedName>
    <definedName name="padOspPubb00">#REF!</definedName>
    <definedName name="padOspPubb01" localSheetId="1">#REF!</definedName>
    <definedName name="padOspPubb01">#REF!</definedName>
    <definedName name="padOspPubb02" localSheetId="1">#REF!</definedName>
    <definedName name="padOspPubb02">#REF!</definedName>
    <definedName name="padOspPubb03" localSheetId="1">#REF!</definedName>
    <definedName name="padOspPubb03">#REF!</definedName>
    <definedName name="padOspPubb04" localSheetId="1">#REF!</definedName>
    <definedName name="padOspPubb04">#REF!</definedName>
    <definedName name="padOspPubb05" localSheetId="1">#REF!</definedName>
    <definedName name="padOspPubb05">#REF!</definedName>
    <definedName name="padOspPubb06" localSheetId="1">#REF!</definedName>
    <definedName name="padOspPubb06">#REF!</definedName>
    <definedName name="padOspPubb07" localSheetId="1">#REF!</definedName>
    <definedName name="padOspPubb07">#REF!</definedName>
    <definedName name="padServApp00" localSheetId="1">#REF!</definedName>
    <definedName name="padServApp00">#REF!</definedName>
    <definedName name="padServApp01" localSheetId="1">#REF!</definedName>
    <definedName name="padServApp01">#REF!</definedName>
    <definedName name="padServApp02" localSheetId="1">#REF!</definedName>
    <definedName name="padServApp02">#REF!</definedName>
    <definedName name="padServApp03" localSheetId="1">#REF!</definedName>
    <definedName name="padServApp03">#REF!</definedName>
    <definedName name="padServApp04" localSheetId="1">#REF!</definedName>
    <definedName name="padServApp04">#REF!</definedName>
    <definedName name="padServApp05" localSheetId="1">#REF!</definedName>
    <definedName name="padServApp05">#REF!</definedName>
    <definedName name="padServApp06" localSheetId="1">#REF!</definedName>
    <definedName name="padServApp06">#REF!</definedName>
    <definedName name="padServApp07" localSheetId="1">#REF!</definedName>
    <definedName name="padServApp07">#REF!</definedName>
    <definedName name="padSpecPriv00" localSheetId="1">#REF!</definedName>
    <definedName name="padSpecPriv00">#REF!</definedName>
    <definedName name="padSpecPriv01" localSheetId="1">#REF!</definedName>
    <definedName name="padSpecPriv01">#REF!</definedName>
    <definedName name="padSpecPriv02" localSheetId="1">#REF!</definedName>
    <definedName name="padSpecPriv02">#REF!</definedName>
    <definedName name="padSpecPriv03" localSheetId="1">#REF!</definedName>
    <definedName name="padSpecPriv03">#REF!</definedName>
    <definedName name="padSpecPriv04" localSheetId="1">#REF!</definedName>
    <definedName name="padSpecPriv04">#REF!</definedName>
    <definedName name="padSpecPriv05" localSheetId="1">#REF!</definedName>
    <definedName name="padSpecPriv05">#REF!</definedName>
    <definedName name="padSpecPriv06" localSheetId="1">#REF!</definedName>
    <definedName name="padSpecPriv06">#REF!</definedName>
    <definedName name="padSpecPriv07" localSheetId="1">#REF!</definedName>
    <definedName name="padSpecPriv07">#REF!</definedName>
    <definedName name="padSpecPubb00" localSheetId="1">#REF!</definedName>
    <definedName name="padSpecPubb00">#REF!</definedName>
    <definedName name="padSpecPubb01" localSheetId="1">#REF!</definedName>
    <definedName name="padSpecPubb01">#REF!</definedName>
    <definedName name="padSpecPubb02" localSheetId="1">#REF!</definedName>
    <definedName name="padSpecPubb02">#REF!</definedName>
    <definedName name="padSpecPubb03" localSheetId="1">#REF!</definedName>
    <definedName name="padSpecPubb03">#REF!</definedName>
    <definedName name="padSpecPubb04" localSheetId="1">#REF!</definedName>
    <definedName name="padSpecPubb04">#REF!</definedName>
    <definedName name="padSpecPubb05" localSheetId="1">#REF!</definedName>
    <definedName name="padSpecPubb05">#REF!</definedName>
    <definedName name="padSpecPubb06" localSheetId="1">#REF!</definedName>
    <definedName name="padSpecPubb06">#REF!</definedName>
    <definedName name="padSpecPubb07" localSheetId="1">#REF!</definedName>
    <definedName name="padSpecPubb07">#REF!</definedName>
    <definedName name="partsardegna">'[36]Quadro macro'!$C$14</definedName>
    <definedName name="partsicilia">'[36]Quadro macro'!$C$13</definedName>
    <definedName name="PASSAI1">[3]Criteri!$AD$1:$AD$2</definedName>
    <definedName name="PASSAI2">[3]Criteri!$AE$1:$AE$2</definedName>
    <definedName name="PASSAI3">[3]Criteri!$AF$1:$AF$2</definedName>
    <definedName name="PASSAII1">[3]Criteri!$AG$1:$AG$2</definedName>
    <definedName name="PASSAII2">[3]Criteri!$AH$1:$AH$2</definedName>
    <definedName name="PASSAII3">[3]Criteri!$AI$1:$AI$2</definedName>
    <definedName name="PASSAIII1">[3]Criteri!$AJ$1:$AJ$2</definedName>
    <definedName name="PASSAIII2">[3]Criteri!$AK$1:$AK$2</definedName>
    <definedName name="PASSB1">[3]Criteri!$AL$1:$AL$2</definedName>
    <definedName name="PASSB2">[3]Criteri!$AM$1:$AM$2</definedName>
    <definedName name="PASSB3">[3]Criteri!$AN$1:$AN$2</definedName>
    <definedName name="PASSB4">[3]Criteri!$AO$1:$AO$2</definedName>
    <definedName name="PASSC1">[3]Criteri!$AP$1:$AP$2</definedName>
    <definedName name="PASSD1">[3]Criteri!$AQ$1:$AQ$2</definedName>
    <definedName name="PASSD10">[3]Criteri!$AZ$1:$AZ$2</definedName>
    <definedName name="PASSD2">[3]Criteri!$AR$1:$AR$2</definedName>
    <definedName name="PASSD3">[3]Criteri!$AS$1:$AS$2</definedName>
    <definedName name="PASSD4">[3]Criteri!$AT$1:$AT$2</definedName>
    <definedName name="PASSD5">[3]Criteri!$AU$1:$AU$2</definedName>
    <definedName name="PASSD6">[3]Criteri!$AV$1:$AV$2</definedName>
    <definedName name="PASSD7">[3]Criteri!$AW$1:$AW$2</definedName>
    <definedName name="PASSD8">[3]Criteri!$AX$1:$AX$2</definedName>
    <definedName name="PASSD9">[3]Criteri!$AY$1:$AY$2</definedName>
    <definedName name="PASSE1">[3]Criteri!$BA$1:$BA$2</definedName>
    <definedName name="PASSE2">[3]Criteri!$BB$1:$BB$2</definedName>
    <definedName name="PASSORD">[3]Criteri!$BD$1:$BD$2</definedName>
    <definedName name="PDCESS" localSheetId="1">#REF!</definedName>
    <definedName name="PDCESS">#REF!</definedName>
    <definedName name="PDCESS2" localSheetId="1">#REF!</definedName>
    <definedName name="PDCESS2">#REF!</definedName>
    <definedName name="PDENPAM" localSheetId="1">#REF!</definedName>
    <definedName name="PDENPAM">#REF!</definedName>
    <definedName name="PDINPDAP" localSheetId="1">#REF!</definedName>
    <definedName name="PDINPDAP">#REF!</definedName>
    <definedName name="PDINPDAPVOLONT" localSheetId="1">#REF!</definedName>
    <definedName name="PDINPDAPVOLONT">#REF!</definedName>
    <definedName name="PDINPS" localSheetId="1">#REF!</definedName>
    <definedName name="PDINPS">#REF!</definedName>
    <definedName name="PDSINDAC" localSheetId="1">#REF!</definedName>
    <definedName name="PDSINDAC">#REF!</definedName>
    <definedName name="PDSTIP" localSheetId="1">#REF!</definedName>
    <definedName name="PDSTIP">#REF!</definedName>
    <definedName name="PER" localSheetId="1">#REF!</definedName>
    <definedName name="PER">#REF!</definedName>
    <definedName name="permute" localSheetId="1">#REF!</definedName>
    <definedName name="permute">#REF!</definedName>
    <definedName name="piln07">'[37]Quadro Macro'!$L$7</definedName>
    <definedName name="pilt05">'[37]Quadro Macro'!$L$9</definedName>
    <definedName name="pilt06">'[37]Quadro Macro'!$L$10</definedName>
    <definedName name="pilt07">'[37]Quadro Macro'!$L$11</definedName>
    <definedName name="pilt08">'[38]Quadro Macro'!$L$12</definedName>
    <definedName name="pinflprev00" localSheetId="1">#REF!</definedName>
    <definedName name="pinflprev00">#REF!</definedName>
    <definedName name="pinflprev01" localSheetId="1">#REF!</definedName>
    <definedName name="pinflprev01">#REF!</definedName>
    <definedName name="pinflprev02" localSheetId="1">#REF!</definedName>
    <definedName name="pinflprev02">#REF!</definedName>
    <definedName name="pinflprev03" localSheetId="1">#REF!</definedName>
    <definedName name="pinflprev03">#REF!</definedName>
    <definedName name="pinflprev04" localSheetId="1">#REF!</definedName>
    <definedName name="pinflprev04">#REF!</definedName>
    <definedName name="pinflprev05" localSheetId="1">#REF!</definedName>
    <definedName name="pinflprev05">#REF!</definedName>
    <definedName name="pinflprev06" localSheetId="1">#REF!</definedName>
    <definedName name="pinflprev06">#REF!</definedName>
    <definedName name="pinflprev07" localSheetId="1">#REF!</definedName>
    <definedName name="pinflprev07">#REF!</definedName>
    <definedName name="pinflprog00" localSheetId="1">#REF!</definedName>
    <definedName name="pinflprog00">#REF!</definedName>
    <definedName name="pinflprog01" localSheetId="1">#REF!</definedName>
    <definedName name="pinflprog01">#REF!</definedName>
    <definedName name="pinflprog02" localSheetId="1">#REF!</definedName>
    <definedName name="pinflprog02">#REF!</definedName>
    <definedName name="pinflprog03" localSheetId="1">#REF!</definedName>
    <definedName name="pinflprog03">#REF!</definedName>
    <definedName name="pinflprog04" localSheetId="1">#REF!</definedName>
    <definedName name="pinflprog04">#REF!</definedName>
    <definedName name="pinflprog05" localSheetId="1">#REF!</definedName>
    <definedName name="pinflprog05">#REF!</definedName>
    <definedName name="pinflprog06" localSheetId="1">#REF!</definedName>
    <definedName name="pinflprog06">#REF!</definedName>
    <definedName name="pinflprog07" localSheetId="1">#REF!</definedName>
    <definedName name="pinflprog07">#REF!</definedName>
    <definedName name="pino" localSheetId="1" hidden="1">{#N/A,#N/A,FALSE,"Indice"}</definedName>
    <definedName name="pino" hidden="1">{#N/A,#N/A,FALSE,"Indice"}</definedName>
    <definedName name="pino_1" localSheetId="1" hidden="1">{#N/A,#N/A,FALSE,"Indice"}</definedName>
    <definedName name="pino_1" hidden="1">{#N/A,#N/A,FALSE,"Indice"}</definedName>
    <definedName name="pino_2" localSheetId="1" hidden="1">{#N/A,#N/A,FALSE,"Indice"}</definedName>
    <definedName name="pino_2" hidden="1">{#N/A,#N/A,FALSE,"Indice"}</definedName>
    <definedName name="pino_3" localSheetId="1" hidden="1">{#N/A,#N/A,FALSE,"Indice"}</definedName>
    <definedName name="pino_3" hidden="1">{#N/A,#N/A,FALSE,"Indice"}</definedName>
    <definedName name="pino_4" localSheetId="1" hidden="1">{#N/A,#N/A,FALSE,"Indice"}</definedName>
    <definedName name="pino_4" hidden="1">{#N/A,#N/A,FALSE,"Indice"}</definedName>
    <definedName name="pino_5" localSheetId="1" hidden="1">{#N/A,#N/A,FALSE,"Indice"}</definedName>
    <definedName name="pino_5" hidden="1">{#N/A,#N/A,FALSE,"Indice"}</definedName>
    <definedName name="pippo" localSheetId="1" hidden="1">{#N/A,#N/A,FALSE,"Indice"}</definedName>
    <definedName name="pippo" hidden="1">{#N/A,#N/A,FALSE,"Indice"}</definedName>
    <definedName name="pippo_1" localSheetId="1" hidden="1">{#N/A,#N/A,FALSE,"Indice"}</definedName>
    <definedName name="pippo_1" hidden="1">{#N/A,#N/A,FALSE,"Indice"}</definedName>
    <definedName name="pippo_2" localSheetId="1" hidden="1">{#N/A,#N/A,FALSE,"Indice"}</definedName>
    <definedName name="pippo_2" hidden="1">{#N/A,#N/A,FALSE,"Indice"}</definedName>
    <definedName name="pippo_3" localSheetId="1" hidden="1">{#N/A,#N/A,FALSE,"Indice"}</definedName>
    <definedName name="pippo_3" hidden="1">{#N/A,#N/A,FALSE,"Indice"}</definedName>
    <definedName name="pippo_4" localSheetId="1" hidden="1">{#N/A,#N/A,FALSE,"Indice"}</definedName>
    <definedName name="pippo_4" hidden="1">{#N/A,#N/A,FALSE,"Indice"}</definedName>
    <definedName name="pippo_5" localSheetId="1" hidden="1">{#N/A,#N/A,FALSE,"Indice"}</definedName>
    <definedName name="pippo_5" hidden="1">{#N/A,#N/A,FALSE,"Indice"}</definedName>
    <definedName name="pippo2">'[39]Quadro tendenziale 28-6-2005'!#REF!</definedName>
    <definedName name="pippo3">#REF!</definedName>
    <definedName name="PIVOT" localSheetId="1">#REF!</definedName>
    <definedName name="PIVOT">#REF!</definedName>
    <definedName name="PIVOT_1997" localSheetId="1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1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1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1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1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1">#REF!</definedName>
    <definedName name="pop_0">#REF!</definedName>
    <definedName name="pop_1_4" localSheetId="1">#REF!</definedName>
    <definedName name="pop_1_4">#REF!</definedName>
    <definedName name="pop_15_24" localSheetId="1">#REF!</definedName>
    <definedName name="pop_15_24">#REF!</definedName>
    <definedName name="pop_15_24_F" localSheetId="1">#REF!</definedName>
    <definedName name="pop_15_24_F">#REF!</definedName>
    <definedName name="pop_15_24_M" localSheetId="1">#REF!</definedName>
    <definedName name="pop_15_24_M">#REF!</definedName>
    <definedName name="pop_25_44" localSheetId="1">#REF!</definedName>
    <definedName name="pop_25_44">#REF!</definedName>
    <definedName name="pop_25_44_F" localSheetId="1">#REF!</definedName>
    <definedName name="pop_25_44_F">#REF!</definedName>
    <definedName name="pop_25_44_M" localSheetId="1">#REF!</definedName>
    <definedName name="pop_25_44_M">#REF!</definedName>
    <definedName name="pop_45_64" localSheetId="1">#REF!</definedName>
    <definedName name="pop_45_64">#REF!</definedName>
    <definedName name="pop_5_14" localSheetId="1">#REF!</definedName>
    <definedName name="pop_5_14">#REF!</definedName>
    <definedName name="pop_65_74" localSheetId="1">#REF!</definedName>
    <definedName name="pop_65_74">#REF!</definedName>
    <definedName name="pop_over_75" localSheetId="1">#REF!</definedName>
    <definedName name="pop_over_75">#REF!</definedName>
    <definedName name="PPAGINA_RIFERIMENTO">#REF!</definedName>
    <definedName name="PPAGINA_TIPO">#REF!</definedName>
    <definedName name="PPPP" hidden="1">{#N/A,#N/A,FALSE,"A4";#N/A,#N/A,FALSE,"A3";#N/A,#N/A,FALSE,"A2";#N/A,#N/A,FALSE,"A1"}</definedName>
    <definedName name="PPPPPPPPPPPPPPPPPPPPPPPPPPPPPPPPPPPPPPPPPPPPPPPPPPPPPPPPPPPPP" localSheetId="1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1">[20]Ricavi!#REF!</definedName>
    <definedName name="Prestaz">[21]Ricavi!#REF!</definedName>
    <definedName name="PRESTAZIONI__SOCIALI______________________R64" localSheetId="1">#REF!</definedName>
    <definedName name="PRESTAZIONI__SOCIALI______________________R64">#REF!</definedName>
    <definedName name="prestfunzed98" localSheetId="1">#REF!</definedName>
    <definedName name="prestfunzed98">#REF!</definedName>
    <definedName name="previsione" localSheetId="1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1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1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1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1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1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1">#REF!</definedName>
    <definedName name="PUGLIA_1_TRIM_2001">#REF!</definedName>
    <definedName name="PUGLIA_2_TRIM_2001" localSheetId="1">#REF!</definedName>
    <definedName name="PUGLIA_2_TRIM_2001">#REF!</definedName>
    <definedName name="PUGLIA_3_TRIM_2001" localSheetId="1">#REF!</definedName>
    <definedName name="PUGLIA_3_TRIM_2001">#REF!</definedName>
    <definedName name="PUGLIA_4_TRIM_2001" localSheetId="1">#REF!</definedName>
    <definedName name="PUGLIA_4_TRIM_2001">#REF!</definedName>
    <definedName name="PUGLIA_PREVENTIVO_2001_xls" localSheetId="1">#REF!</definedName>
    <definedName name="PUGLIA_PREVENTIVO_2001_xls">#REF!</definedName>
    <definedName name="PUGLIA_PREVENTIVO_2002" localSheetId="1">#REF!</definedName>
    <definedName name="PUGLIA_PREVENTIVO_2002">#REF!</definedName>
    <definedName name="pvarPIL00" localSheetId="1">#REF!</definedName>
    <definedName name="pvarPIL00">#REF!</definedName>
    <definedName name="pvarPIL01" localSheetId="1">#REF!</definedName>
    <definedName name="pvarPIL01">#REF!</definedName>
    <definedName name="pvarPIL02" localSheetId="1">#REF!</definedName>
    <definedName name="pvarPIL02">#REF!</definedName>
    <definedName name="pvarPIL03" localSheetId="1">#REF!</definedName>
    <definedName name="pvarPIL03">#REF!</definedName>
    <definedName name="pvarPIL04" localSheetId="1">#REF!</definedName>
    <definedName name="pvarPIL04">#REF!</definedName>
    <definedName name="pvarPIL05">'[35]parametri progr'!$I$16</definedName>
    <definedName name="pvarPIL06">'[35]parametri progr'!$J$16</definedName>
    <definedName name="pvarPIL07">'[35]parametri progr'!$K$16</definedName>
    <definedName name="pvarPILrgs04" localSheetId="1">#REF!</definedName>
    <definedName name="pvarPILrgs04">#REF!</definedName>
    <definedName name="pvarPILrgs05" localSheetId="1">#REF!</definedName>
    <definedName name="pvarPILrgs05">#REF!</definedName>
    <definedName name="pvarPILrgs06" localSheetId="1">#REF!</definedName>
    <definedName name="pvarPILrgs06">#REF!</definedName>
    <definedName name="pvarPILrgs07" localSheetId="1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1">#REF!</definedName>
    <definedName name="qmeserif">#REF!</definedName>
    <definedName name="qqqq" localSheetId="1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1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1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1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1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1" hidden="1">{#N/A,#N/A,FALSE,"Indice"}</definedName>
    <definedName name="qqqqq" hidden="1">{#N/A,#N/A,FALSE,"Indice"}</definedName>
    <definedName name="qqqqq_1" localSheetId="1" hidden="1">{#N/A,#N/A,FALSE,"Indice"}</definedName>
    <definedName name="qqqqq_1" hidden="1">{#N/A,#N/A,FALSE,"Indice"}</definedName>
    <definedName name="qqqqq_2" localSheetId="1" hidden="1">{#N/A,#N/A,FALSE,"Indice"}</definedName>
    <definedName name="qqqqq_2" hidden="1">{#N/A,#N/A,FALSE,"Indice"}</definedName>
    <definedName name="qqqqq_3" localSheetId="1" hidden="1">{#N/A,#N/A,FALSE,"Indice"}</definedName>
    <definedName name="qqqqq_3" hidden="1">{#N/A,#N/A,FALSE,"Indice"}</definedName>
    <definedName name="qqqqq_4" localSheetId="1" hidden="1">{#N/A,#N/A,FALSE,"Indice"}</definedName>
    <definedName name="qqqqq_4" hidden="1">{#N/A,#N/A,FALSE,"Indice"}</definedName>
    <definedName name="qqqqq_5" localSheetId="1" hidden="1">{#N/A,#N/A,FALSE,"Indice"}</definedName>
    <definedName name="qqqqq_5" hidden="1">{#N/A,#N/A,FALSE,"Indice"}</definedName>
    <definedName name="qqqqqa" localSheetId="1" hidden="1">{#N/A,#N/A,FALSE,"B3";#N/A,#N/A,FALSE,"B2";#N/A,#N/A,FALSE,"B1"}</definedName>
    <definedName name="qqqqqa" hidden="1">{#N/A,#N/A,FALSE,"B3";#N/A,#N/A,FALSE,"B2";#N/A,#N/A,FALSE,"B1"}</definedName>
    <definedName name="qqqqqa_1" localSheetId="1" hidden="1">{#N/A,#N/A,FALSE,"B3";#N/A,#N/A,FALSE,"B2";#N/A,#N/A,FALSE,"B1"}</definedName>
    <definedName name="qqqqqa_1" hidden="1">{#N/A,#N/A,FALSE,"B3";#N/A,#N/A,FALSE,"B2";#N/A,#N/A,FALSE,"B1"}</definedName>
    <definedName name="qqqqqa_2" localSheetId="1" hidden="1">{#N/A,#N/A,FALSE,"B3";#N/A,#N/A,FALSE,"B2";#N/A,#N/A,FALSE,"B1"}</definedName>
    <definedName name="qqqqqa_2" hidden="1">{#N/A,#N/A,FALSE,"B3";#N/A,#N/A,FALSE,"B2";#N/A,#N/A,FALSE,"B1"}</definedName>
    <definedName name="qqqqqa_3" localSheetId="1" hidden="1">{#N/A,#N/A,FALSE,"B3";#N/A,#N/A,FALSE,"B2";#N/A,#N/A,FALSE,"B1"}</definedName>
    <definedName name="qqqqqa_3" hidden="1">{#N/A,#N/A,FALSE,"B3";#N/A,#N/A,FALSE,"B2";#N/A,#N/A,FALSE,"B1"}</definedName>
    <definedName name="qqqqqa_4" localSheetId="1" hidden="1">{#N/A,#N/A,FALSE,"B3";#N/A,#N/A,FALSE,"B2";#N/A,#N/A,FALSE,"B1"}</definedName>
    <definedName name="qqqqqa_4" hidden="1">{#N/A,#N/A,FALSE,"B3";#N/A,#N/A,FALSE,"B2";#N/A,#N/A,FALSE,"B1"}</definedName>
    <definedName name="qqqqqa_5" localSheetId="1" hidden="1">{#N/A,#N/A,FALSE,"B3";#N/A,#N/A,FALSE,"B2";#N/A,#N/A,FALSE,"B1"}</definedName>
    <definedName name="qqqqqa_5" hidden="1">{#N/A,#N/A,FALSE,"B3";#N/A,#N/A,FALSE,"B2";#N/A,#N/A,FALSE,"B1"}</definedName>
    <definedName name="QUALIFICA">'[15]codici macro_u.o._qual'!$I$2:$I$104</definedName>
    <definedName name="QW" localSheetId="1" hidden="1">{#N/A,#N/A,FALSE,"Indice"}</definedName>
    <definedName name="QW" hidden="1">{#N/A,#N/A,FALSE,"Indice"}</definedName>
    <definedName name="QW_1" localSheetId="1" hidden="1">{#N/A,#N/A,FALSE,"Indice"}</definedName>
    <definedName name="QW_1" hidden="1">{#N/A,#N/A,FALSE,"Indice"}</definedName>
    <definedName name="QW_2" localSheetId="1" hidden="1">{#N/A,#N/A,FALSE,"Indice"}</definedName>
    <definedName name="QW_2" hidden="1">{#N/A,#N/A,FALSE,"Indice"}</definedName>
    <definedName name="QW_3" localSheetId="1" hidden="1">{#N/A,#N/A,FALSE,"Indice"}</definedName>
    <definedName name="QW_3" hidden="1">{#N/A,#N/A,FALSE,"Indice"}</definedName>
    <definedName name="QW_4" localSheetId="1" hidden="1">{#N/A,#N/A,FALSE,"Indice"}</definedName>
    <definedName name="QW_4" hidden="1">{#N/A,#N/A,FALSE,"Indice"}</definedName>
    <definedName name="QW_5" localSheetId="1" hidden="1">{#N/A,#N/A,FALSE,"Indice"}</definedName>
    <definedName name="QW_5" hidden="1">{#N/A,#N/A,FALSE,"Indice"}</definedName>
    <definedName name="R_KF_25">[5]VALORI!$C$36</definedName>
    <definedName name="RADIOGRAFIA">#REF!</definedName>
    <definedName name="raffronto" localSheetId="1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1">#REF!</definedName>
    <definedName name="rappirccs98">#REF!</definedName>
    <definedName name="rappusl98" localSheetId="1">#REF!</definedName>
    <definedName name="rappusl98">#REF!</definedName>
    <definedName name="RDCPDEL" localSheetId="1">#REF!</definedName>
    <definedName name="RDCPDEL">#REF!</definedName>
    <definedName name="RDCPDELACC" localSheetId="1">#REF!</definedName>
    <definedName name="RDCPDELACC">#REF!</definedName>
    <definedName name="RDCPS" localSheetId="1">#REF!</definedName>
    <definedName name="RDCPS">#REF!</definedName>
    <definedName name="RDCPSACC" localSheetId="1">#REF!</definedName>
    <definedName name="RDCPSACC">#REF!</definedName>
    <definedName name="rdenpamacc" localSheetId="1">#REF!</definedName>
    <definedName name="rdenpamacc">#REF!</definedName>
    <definedName name="RDINADEL" localSheetId="1">#REF!</definedName>
    <definedName name="RDINADEL">#REF!</definedName>
    <definedName name="RDINADELACC" localSheetId="1">#REF!</definedName>
    <definedName name="RDINADELACC">#REF!</definedName>
    <definedName name="RDINADELASL" localSheetId="1">#REF!</definedName>
    <definedName name="RDINADELASL">#REF!</definedName>
    <definedName name="RDINPS" localSheetId="1">#REF!</definedName>
    <definedName name="RDINPS">#REF!</definedName>
    <definedName name="RDINPSACC" localSheetId="1">#REF!</definedName>
    <definedName name="RDINPSACC">#REF!</definedName>
    <definedName name="RDIRAP" localSheetId="1">#REF!</definedName>
    <definedName name="RDIRAP">#REF!</definedName>
    <definedName name="RDIRAPACC" localSheetId="1">#REF!</definedName>
    <definedName name="RDIRAPACC">#REF!</definedName>
    <definedName name="RDRSTIP" localSheetId="1">#REF!</definedName>
    <definedName name="RDRSTIP">#REF!</definedName>
    <definedName name="RDSTIP" localSheetId="1">#REF!</definedName>
    <definedName name="RDSTIP">#REF!</definedName>
    <definedName name="RDSTIPACC" localSheetId="1">#REF!</definedName>
    <definedName name="RDSTIPACC">#REF!</definedName>
    <definedName name="Regione">#REF!</definedName>
    <definedName name="REGIONI">'[6]TABELLE CALCOLO'!$A$5:$A$25</definedName>
    <definedName name="regola1">'[40]Quadro macro'!$C$12</definedName>
    <definedName name="Report_Fondi">#REF!</definedName>
    <definedName name="resa" localSheetId="1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1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1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1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1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1">#REF!</definedName>
    <definedName name="Results">#REF!</definedName>
    <definedName name="rettifiche">'[24]tabella rettifiche'!$A:$B</definedName>
    <definedName name="RIABILITAZIONE">#REF!</definedName>
    <definedName name="ricavink" localSheetId="1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1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1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1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1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1">#REF!</definedName>
    <definedName name="RICONGIUNZIONI">#REF!</definedName>
    <definedName name="RICONVERSIONE">'[10]Supporto Data'!$C$2:$C$3</definedName>
    <definedName name="riepilogo" localSheetId="1">#REF!</definedName>
    <definedName name="riepilogo">#REF!</definedName>
    <definedName name="Riepilogo_dispensazione">#REF!</definedName>
    <definedName name="Riepilogo_per_ATC">#REF!</definedName>
    <definedName name="riepilogo_per_classe_e_ATC">#REF!</definedName>
    <definedName name="riepilogo_per_classe_farmaco">#REF!</definedName>
    <definedName name="RIT._IRPEF_C_DIPENDENTI_COM._3816___ANTE" localSheetId="1">#REF!</definedName>
    <definedName name="RIT._IRPEF_C_DIPENDENTI_COM._3816___ANTE">#REF!</definedName>
    <definedName name="RITSINDAC" localSheetId="1">#REF!</definedName>
    <definedName name="RITSINDAC">#REF!</definedName>
    <definedName name="s">#REF!</definedName>
    <definedName name="sa" localSheetId="1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1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1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1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1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1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1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1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1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1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1" hidden="1">{#N/A,#N/A,FALSE,"Indice"}</definedName>
    <definedName name="sae" hidden="1">{#N/A,#N/A,FALSE,"Indice"}</definedName>
    <definedName name="sae_1" localSheetId="1" hidden="1">{#N/A,#N/A,FALSE,"Indice"}</definedName>
    <definedName name="sae_1" hidden="1">{#N/A,#N/A,FALSE,"Indice"}</definedName>
    <definedName name="sae_2" localSheetId="1" hidden="1">{#N/A,#N/A,FALSE,"Indice"}</definedName>
    <definedName name="sae_2" hidden="1">{#N/A,#N/A,FALSE,"Indice"}</definedName>
    <definedName name="sae_3" localSheetId="1" hidden="1">{#N/A,#N/A,FALSE,"Indice"}</definedName>
    <definedName name="sae_3" hidden="1">{#N/A,#N/A,FALSE,"Indice"}</definedName>
    <definedName name="sae_4" localSheetId="1" hidden="1">{#N/A,#N/A,FALSE,"Indice"}</definedName>
    <definedName name="sae_4" hidden="1">{#N/A,#N/A,FALSE,"Indice"}</definedName>
    <definedName name="sae_5" localSheetId="1" hidden="1">{#N/A,#N/A,FALSE,"Indice"}</definedName>
    <definedName name="sae_5" hidden="1">{#N/A,#N/A,FALSE,"Indice"}</definedName>
    <definedName name="saldo">[24]database!$B:$C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1" hidden="1">{#N/A,#N/A,FALSE,"B3";#N/A,#N/A,FALSE,"B2";#N/A,#N/A,FALSE,"B1"}</definedName>
    <definedName name="se" hidden="1">{#N/A,#N/A,FALSE,"B3";#N/A,#N/A,FALSE,"B2";#N/A,#N/A,FALSE,"B1"}</definedName>
    <definedName name="se_1" localSheetId="1" hidden="1">{#N/A,#N/A,FALSE,"B3";#N/A,#N/A,FALSE,"B2";#N/A,#N/A,FALSE,"B1"}</definedName>
    <definedName name="se_1" hidden="1">{#N/A,#N/A,FALSE,"B3";#N/A,#N/A,FALSE,"B2";#N/A,#N/A,FALSE,"B1"}</definedName>
    <definedName name="se_2" localSheetId="1" hidden="1">{#N/A,#N/A,FALSE,"B3";#N/A,#N/A,FALSE,"B2";#N/A,#N/A,FALSE,"B1"}</definedName>
    <definedName name="se_2" hidden="1">{#N/A,#N/A,FALSE,"B3";#N/A,#N/A,FALSE,"B2";#N/A,#N/A,FALSE,"B1"}</definedName>
    <definedName name="se_3" localSheetId="1" hidden="1">{#N/A,#N/A,FALSE,"B3";#N/A,#N/A,FALSE,"B2";#N/A,#N/A,FALSE,"B1"}</definedName>
    <definedName name="se_3" hidden="1">{#N/A,#N/A,FALSE,"B3";#N/A,#N/A,FALSE,"B2";#N/A,#N/A,FALSE,"B1"}</definedName>
    <definedName name="se_4" localSheetId="1" hidden="1">{#N/A,#N/A,FALSE,"B3";#N/A,#N/A,FALSE,"B2";#N/A,#N/A,FALSE,"B1"}</definedName>
    <definedName name="se_4" hidden="1">{#N/A,#N/A,FALSE,"B3";#N/A,#N/A,FALSE,"B2";#N/A,#N/A,FALSE,"B1"}</definedName>
    <definedName name="se_5" localSheetId="1" hidden="1">{#N/A,#N/A,FALSE,"B3";#N/A,#N/A,FALSE,"B2";#N/A,#N/A,FALSE,"B1"}</definedName>
    <definedName name="se_5" hidden="1">{#N/A,#N/A,FALSE,"B3";#N/A,#N/A,FALSE,"B2";#N/A,#N/A,FALSE,"B1"}</definedName>
    <definedName name="SED" localSheetId="1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1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1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1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1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[14]DataValidation!$D$2:$D$12</definedName>
    <definedName name="SINDACALI" localSheetId="1">#REF!</definedName>
    <definedName name="SINDACALI">#REF!</definedName>
    <definedName name="Sintetico_fondi_2002" localSheetId="1">#REF!</definedName>
    <definedName name="Sintetico_fondi_2002">#REF!</definedName>
    <definedName name="SOLO_TITOLI_CORRETTI_5">#REF!</definedName>
    <definedName name="SOTTOCAT_1">[22]ELENCHI!$C$13:$C$21</definedName>
    <definedName name="SOTTOCAT_2">[22]ELENCHI!$C$24:$C$28</definedName>
    <definedName name="SOTTOCAT_3">[22]ELENCHI!$C$31:$C$32</definedName>
    <definedName name="SOTTOCAT_OSP">[22]ELENCHI!$A$20:$A$24</definedName>
    <definedName name="spese" localSheetId="1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1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1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1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1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1" hidden="1">{#N/A,#N/A,FALSE,"Indice"}</definedName>
    <definedName name="sq" hidden="1">{#N/A,#N/A,FALSE,"Indice"}</definedName>
    <definedName name="sq_1" localSheetId="1" hidden="1">{#N/A,#N/A,FALSE,"Indice"}</definedName>
    <definedName name="sq_1" hidden="1">{#N/A,#N/A,FALSE,"Indice"}</definedName>
    <definedName name="sq_2" localSheetId="1" hidden="1">{#N/A,#N/A,FALSE,"Indice"}</definedName>
    <definedName name="sq_2" hidden="1">{#N/A,#N/A,FALSE,"Indice"}</definedName>
    <definedName name="sq_3" localSheetId="1" hidden="1">{#N/A,#N/A,FALSE,"Indice"}</definedName>
    <definedName name="sq_3" hidden="1">{#N/A,#N/A,FALSE,"Indice"}</definedName>
    <definedName name="sq_4" localSheetId="1" hidden="1">{#N/A,#N/A,FALSE,"Indice"}</definedName>
    <definedName name="sq_4" hidden="1">{#N/A,#N/A,FALSE,"Indice"}</definedName>
    <definedName name="sq_5" localSheetId="1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1">#REF!</definedName>
    <definedName name="stima96">#REF!</definedName>
    <definedName name="STRALCIO" localSheetId="1">#REF!</definedName>
    <definedName name="STRALCIO">#REF!</definedName>
    <definedName name="STRUTTURE">[28]Tabelle!$I$21:$I$44</definedName>
    <definedName name="strutture1">#REF!</definedName>
    <definedName name="suore" localSheetId="1">[20]Ricavi!#REF!</definedName>
    <definedName name="suore">[21]Ricavi!#REF!</definedName>
    <definedName name="sw" localSheetId="1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1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1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1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1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_Comuni">#REF!</definedName>
    <definedName name="TABELLA_ANAGRAFICA_Gen_Giu_2003" localSheetId="1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'[11]Quadro tendenziale 28-6-2005'!#REF!</definedName>
    <definedName name="tadAcqBen01">'[11]Quadro tendenziale 28-6-2005'!#REF!</definedName>
    <definedName name="tadAcqBen02">'[11]Quadro tendenziale 28-6-2005'!#REF!</definedName>
    <definedName name="tadAcqBen03">'[11]Quadro tendenziale 28-6-2005'!#REF!</definedName>
    <definedName name="tadAcqBen04">'[11]Quadro tendenziale 28-6-2005'!#REF!</definedName>
    <definedName name="tadAcqBen05">'[11]Quadro tendenziale 28-6-2005'!#REF!</definedName>
    <definedName name="tadAcqBen06">'[11]Quadro tendenziale 28-6-2005'!#REF!</definedName>
    <definedName name="tadAcqBen07">'[11]Quadro tendenziale 28-6-2005'!#REF!</definedName>
    <definedName name="tadAcqBen08">'[11]Quadro tendenziale 28-6-2005'!#REF!</definedName>
    <definedName name="tadAltrEnti00">'[11]Quadro tendenziale 28-6-2005'!#REF!</definedName>
    <definedName name="tadAltrEnti01">'[11]Quadro tendenziale 28-6-2005'!#REF!</definedName>
    <definedName name="tadAltrEnti02">'[11]Quadro tendenziale 28-6-2005'!#REF!</definedName>
    <definedName name="tadAltrEnti03">'[11]Quadro tendenziale 28-6-2005'!#REF!</definedName>
    <definedName name="tadAltrEnti04">'[11]Quadro tendenziale 28-6-2005'!#REF!</definedName>
    <definedName name="tadAltrEnti05">'[11]Quadro tendenziale 28-6-2005'!#REF!</definedName>
    <definedName name="tadAltrEnti06">'[11]Quadro tendenziale 28-6-2005'!#REF!</definedName>
    <definedName name="tadAltrEnti07">'[11]Quadro tendenziale 28-6-2005'!#REF!</definedName>
    <definedName name="tadAltrEnti08">'[11]Quadro tendenziale 28-6-2005'!#REF!</definedName>
    <definedName name="tadAltrServ00">'[11]Quadro tendenziale 28-6-2005'!#REF!</definedName>
    <definedName name="tadAltrServ01">'[11]Quadro tendenziale 28-6-2005'!#REF!</definedName>
    <definedName name="tadAltrServ02">'[11]Quadro tendenziale 28-6-2005'!#REF!</definedName>
    <definedName name="tadAltrServ03">'[11]Quadro tendenziale 28-6-2005'!#REF!</definedName>
    <definedName name="tadAltrServ04">'[11]Quadro tendenziale 28-6-2005'!#REF!</definedName>
    <definedName name="tadAltrServ05">'[11]Quadro tendenziale 28-6-2005'!#REF!</definedName>
    <definedName name="tadAltrServ06">'[11]Quadro tendenziale 28-6-2005'!#REF!</definedName>
    <definedName name="tadAltrServ07">'[11]Quadro tendenziale 28-6-2005'!#REF!</definedName>
    <definedName name="tadAltrServ08">'[11]Quadro tendenziale 28-6-2005'!#REF!</definedName>
    <definedName name="tadAmmGen00">'[11]Quadro tendenziale 28-6-2005'!#REF!</definedName>
    <definedName name="tadAmmGen01">'[11]Quadro tendenziale 28-6-2005'!#REF!</definedName>
    <definedName name="tadAmmGen02">'[11]Quadro tendenziale 28-6-2005'!#REF!</definedName>
    <definedName name="tadAmmGen03">'[11]Quadro tendenziale 28-6-2005'!#REF!</definedName>
    <definedName name="tadAmmGen04">'[11]Quadro tendenziale 28-6-2005'!#REF!</definedName>
    <definedName name="tadAmmGen05">'[11]Quadro tendenziale 28-6-2005'!#REF!</definedName>
    <definedName name="tadAmmGen06">'[11]Quadro tendenziale 28-6-2005'!#REF!</definedName>
    <definedName name="tadAmmGen07">'[11]Quadro tendenziale 28-6-2005'!#REF!</definedName>
    <definedName name="tadAmmGen08">'[11]Quadro tendenziale 28-6-2005'!#REF!</definedName>
    <definedName name="tadExtrFsn00">'[11]Quadro tendenziale 28-6-2005'!#REF!</definedName>
    <definedName name="tadExtrFsn01">'[11]Quadro tendenziale 28-6-2005'!#REF!</definedName>
    <definedName name="tadExtrFsn02">'[11]Quadro tendenziale 28-6-2005'!#REF!</definedName>
    <definedName name="tadExtrFsn03">'[11]Quadro tendenziale 28-6-2005'!#REF!</definedName>
    <definedName name="tadExtrFsn04">'[11]Quadro tendenziale 28-6-2005'!#REF!</definedName>
    <definedName name="tadExtrFsn05">'[11]Quadro tendenziale 28-6-2005'!#REF!</definedName>
    <definedName name="tadExtrFsn06">'[11]Quadro tendenziale 28-6-2005'!#REF!</definedName>
    <definedName name="tadExtrFsn07">'[11]Quadro tendenziale 28-6-2005'!#REF!</definedName>
    <definedName name="tadExtrFsn08">'[11]Quadro tendenziale 28-6-2005'!#REF!</definedName>
    <definedName name="tadImpTax00">'[11]Quadro tendenziale 28-6-2005'!#REF!</definedName>
    <definedName name="tadImpTax01">'[11]Quadro tendenziale 28-6-2005'!#REF!</definedName>
    <definedName name="tadImpTax02">'[11]Quadro tendenziale 28-6-2005'!#REF!</definedName>
    <definedName name="tadImpTax03">'[11]Quadro tendenziale 28-6-2005'!#REF!</definedName>
    <definedName name="tadImpTax04">'[11]Quadro tendenziale 28-6-2005'!#REF!</definedName>
    <definedName name="tadImpTax05">'[11]Quadro tendenziale 28-6-2005'!#REF!</definedName>
    <definedName name="tadImpTax06">'[11]Quadro tendenziale 28-6-2005'!#REF!</definedName>
    <definedName name="tadImpTax07">'[11]Quadro tendenziale 28-6-2005'!#REF!</definedName>
    <definedName name="tadImpTax08">'[11]Quadro tendenziale 28-6-2005'!#REF!</definedName>
    <definedName name="tadIrcss00">'[11]Quadro tendenziale 28-6-2005'!#REF!</definedName>
    <definedName name="tadIrcss01">'[11]Quadro tendenziale 28-6-2005'!#REF!</definedName>
    <definedName name="tadIrcss02">'[11]Quadro tendenziale 28-6-2005'!#REF!</definedName>
    <definedName name="tadIrcss03">'[11]Quadro tendenziale 28-6-2005'!#REF!</definedName>
    <definedName name="tadIrcss04">'[11]Quadro tendenziale 28-6-2005'!#REF!</definedName>
    <definedName name="tadIrcss05">'[11]Quadro tendenziale 28-6-2005'!#REF!</definedName>
    <definedName name="tadIrcss06">'[11]Quadro tendenziale 28-6-2005'!#REF!</definedName>
    <definedName name="tadIrcss07">'[11]Quadro tendenziale 28-6-2005'!#REF!</definedName>
    <definedName name="tadIrcss08">'[11]Quadro tendenziale 28-6-2005'!#REF!</definedName>
    <definedName name="tadManutenz00">'[11]Quadro tendenziale 28-6-2005'!#REF!</definedName>
    <definedName name="tadManutenz01">'[11]Quadro tendenziale 28-6-2005'!#REF!</definedName>
    <definedName name="tadManutenz02">'[11]Quadro tendenziale 28-6-2005'!#REF!</definedName>
    <definedName name="tadManutenz03">'[11]Quadro tendenziale 28-6-2005'!#REF!</definedName>
    <definedName name="tadManutenz04">'[11]Quadro tendenziale 28-6-2005'!#REF!</definedName>
    <definedName name="tadManutenz05">'[11]Quadro tendenziale 28-6-2005'!#REF!</definedName>
    <definedName name="tadManutenz06">'[11]Quadro tendenziale 28-6-2005'!#REF!</definedName>
    <definedName name="tadManutenz07">'[11]Quadro tendenziale 28-6-2005'!#REF!</definedName>
    <definedName name="tadManutenz08">'[11]Quadro tendenziale 28-6-2005'!#REF!</definedName>
    <definedName name="tadmedgen00">'[11]Quadro tendenziale 28-6-2005'!#REF!</definedName>
    <definedName name="tadmedgen01">'[11]Quadro tendenziale 28-6-2005'!#REF!</definedName>
    <definedName name="tadmedgen02">'[11]Quadro tendenziale 28-6-2005'!#REF!</definedName>
    <definedName name="tadmedgen03">'[11]Quadro tendenziale 28-6-2005'!#REF!</definedName>
    <definedName name="tadmedgen04">'[11]Quadro tendenziale 28-6-2005'!#REF!</definedName>
    <definedName name="tadmedgen05">'[11]Quadro tendenziale 28-6-2005'!#REF!</definedName>
    <definedName name="tadmedgen06">'[11]Quadro tendenziale 28-6-2005'!#REF!</definedName>
    <definedName name="tadmedgen07">'[11]Quadro tendenziale 28-6-2005'!#REF!</definedName>
    <definedName name="tadmedgen08">'[11]Quadro tendenziale 28-6-2005'!#REF!</definedName>
    <definedName name="tadOnFin00">'[11]Quadro tendenziale 28-6-2005'!#REF!</definedName>
    <definedName name="tadOnFin01">'[11]Quadro tendenziale 28-6-2005'!#REF!</definedName>
    <definedName name="tadOnFin02">'[11]Quadro tendenziale 28-6-2005'!#REF!</definedName>
    <definedName name="tadOnFin03">'[11]Quadro tendenziale 28-6-2005'!#REF!</definedName>
    <definedName name="tadOnFin04">'[11]Quadro tendenziale 28-6-2005'!#REF!</definedName>
    <definedName name="tadOnFin05">'[11]Quadro tendenziale 28-6-2005'!#REF!</definedName>
    <definedName name="tadOnFin06">'[11]Quadro tendenziale 28-6-2005'!#REF!</definedName>
    <definedName name="tadOnFin07">'[11]Quadro tendenziale 28-6-2005'!#REF!</definedName>
    <definedName name="tadOnFin08">'[11]Quadro tendenziale 28-6-2005'!#REF!</definedName>
    <definedName name="tadOspPriv00">'[11]Quadro tendenziale 28-6-2005'!#REF!</definedName>
    <definedName name="tadOspPriv01">'[11]Quadro tendenziale 28-6-2005'!#REF!</definedName>
    <definedName name="tadOspPriv02">'[11]Quadro tendenziale 28-6-2005'!#REF!</definedName>
    <definedName name="tadOspPriv03">'[11]Quadro tendenziale 28-6-2005'!#REF!</definedName>
    <definedName name="tadOspPriv04">'[11]Quadro tendenziale 28-6-2005'!#REF!</definedName>
    <definedName name="tadOspPriv05">'[11]Quadro tendenziale 28-6-2005'!#REF!</definedName>
    <definedName name="tadOspPriv06">'[11]Quadro tendenziale 28-6-2005'!#REF!</definedName>
    <definedName name="tadOspPriv07">'[11]Quadro tendenziale 28-6-2005'!#REF!</definedName>
    <definedName name="tadOspPriv08">'[11]Quadro tendenziale 28-6-2005'!#REF!</definedName>
    <definedName name="tadOspPubb00">'[11]Quadro tendenziale 28-6-2005'!#REF!</definedName>
    <definedName name="tadOspPubb01">'[11]Quadro tendenziale 28-6-2005'!#REF!</definedName>
    <definedName name="tadOspPubb02">'[11]Quadro tendenziale 28-6-2005'!#REF!</definedName>
    <definedName name="tadOspPubb03">'[11]Quadro tendenziale 28-6-2005'!#REF!</definedName>
    <definedName name="tadOspPubb04">'[11]Quadro tendenziale 28-6-2005'!#REF!</definedName>
    <definedName name="tadOspPubb05">'[11]Quadro tendenziale 28-6-2005'!#REF!</definedName>
    <definedName name="tadOspPubb06">'[11]Quadro tendenziale 28-6-2005'!#REF!</definedName>
    <definedName name="tadOspPubb07">'[11]Quadro tendenziale 28-6-2005'!#REF!</definedName>
    <definedName name="tadOspPubb08">'[11]Quadro tendenziale 28-6-2005'!#REF!</definedName>
    <definedName name="tadServApp00">'[11]Quadro tendenziale 28-6-2005'!#REF!</definedName>
    <definedName name="tadServApp01">'[11]Quadro tendenziale 28-6-2005'!#REF!</definedName>
    <definedName name="tadServApp02">'[11]Quadro tendenziale 28-6-2005'!#REF!</definedName>
    <definedName name="tadServApp03">'[11]Quadro tendenziale 28-6-2005'!#REF!</definedName>
    <definedName name="tadServApp04">'[11]Quadro tendenziale 28-6-2005'!#REF!</definedName>
    <definedName name="tadServApp05">'[11]Quadro tendenziale 28-6-2005'!#REF!</definedName>
    <definedName name="tadServApp06">'[11]Quadro tendenziale 28-6-2005'!#REF!</definedName>
    <definedName name="tadServApp07">'[11]Quadro tendenziale 28-6-2005'!#REF!</definedName>
    <definedName name="tadServApp08">'[11]Quadro tendenziale 28-6-2005'!#REF!</definedName>
    <definedName name="tadSpecPriv00">'[11]Quadro tendenziale 28-6-2005'!#REF!</definedName>
    <definedName name="tadSpecPriv01">'[11]Quadro tendenziale 28-6-2005'!#REF!</definedName>
    <definedName name="tadSpecPriv02">'[11]Quadro tendenziale 28-6-2005'!#REF!</definedName>
    <definedName name="tadSpecPriv03">'[11]Quadro tendenziale 28-6-2005'!#REF!</definedName>
    <definedName name="tadSpecPriv04">'[11]Quadro tendenziale 28-6-2005'!#REF!</definedName>
    <definedName name="tadSpecPriv05">'[11]Quadro tendenziale 28-6-2005'!#REF!</definedName>
    <definedName name="tadSpecPriv06">'[11]Quadro tendenziale 28-6-2005'!#REF!</definedName>
    <definedName name="tadSpecPriv07">'[11]Quadro tendenziale 28-6-2005'!#REF!</definedName>
    <definedName name="tadSpecPriv08">'[11]Quadro tendenziale 28-6-2005'!#REF!</definedName>
    <definedName name="tadSpecPubb00">'[11]Quadro tendenziale 28-6-2005'!#REF!</definedName>
    <definedName name="tadSpecPubb01">'[11]Quadro tendenziale 28-6-2005'!#REF!</definedName>
    <definedName name="tadSpecPubb02">'[11]Quadro tendenziale 28-6-2005'!#REF!</definedName>
    <definedName name="tadSpecPubb03">'[11]Quadro tendenziale 28-6-2005'!#REF!</definedName>
    <definedName name="tadSpecPubb04">'[11]Quadro tendenziale 28-6-2005'!#REF!</definedName>
    <definedName name="tadSpecPubb05">'[11]Quadro tendenziale 28-6-2005'!#REF!</definedName>
    <definedName name="tadSpecPubb06">'[11]Quadro tendenziale 28-6-2005'!#REF!</definedName>
    <definedName name="tadSpecPubb07">'[11]Quadro tendenziale 28-6-2005'!#REF!</definedName>
    <definedName name="tadSpecPubb08">'[11]Quadro tendenziale 28-6-2005'!#REF!</definedName>
    <definedName name="tariffa">[12]Convalida!$E$1:$E$2</definedName>
    <definedName name="TassoDH" localSheetId="1">[20]Ricavi!#REF!</definedName>
    <definedName name="TassoDH">[21]Ricavi!#REF!</definedName>
    <definedName name="TassoDRG" localSheetId="1">[20]Ricavi!#REF!</definedName>
    <definedName name="TassoDRG">[21]Ricavi!#REF!</definedName>
    <definedName name="TassoPrestazioni" localSheetId="1">[20]Ricavi!#REF!</definedName>
    <definedName name="TassoPrestazioni">[21]Ricavi!#REF!</definedName>
    <definedName name="td" localSheetId="1" hidden="1">{#N/A,#N/A,FALSE,"Indice"}</definedName>
    <definedName name="td" hidden="1">{#N/A,#N/A,FALSE,"Indice"}</definedName>
    <definedName name="td_1" localSheetId="1" hidden="1">{#N/A,#N/A,FALSE,"Indice"}</definedName>
    <definedName name="td_1" hidden="1">{#N/A,#N/A,FALSE,"Indice"}</definedName>
    <definedName name="td_2" localSheetId="1" hidden="1">{#N/A,#N/A,FALSE,"Indice"}</definedName>
    <definedName name="td_2" hidden="1">{#N/A,#N/A,FALSE,"Indice"}</definedName>
    <definedName name="td_3" localSheetId="1" hidden="1">{#N/A,#N/A,FALSE,"Indice"}</definedName>
    <definedName name="td_3" hidden="1">{#N/A,#N/A,FALSE,"Indice"}</definedName>
    <definedName name="td_4" localSheetId="1" hidden="1">{#N/A,#N/A,FALSE,"Indice"}</definedName>
    <definedName name="td_4" hidden="1">{#N/A,#N/A,FALSE,"Indice"}</definedName>
    <definedName name="td_5" localSheetId="1" hidden="1">{#N/A,#N/A,FALSE,"Indice"}</definedName>
    <definedName name="td_5" hidden="1">{#N/A,#N/A,FALSE,"Indice"}</definedName>
    <definedName name="TDATIDEF2">#REF!</definedName>
    <definedName name="TemparaneoScritture">#REF!</definedName>
    <definedName name="terr2005">#REF!</definedName>
    <definedName name="TimbratureMese_Sede">#REF!</definedName>
    <definedName name="tinflprev00">'[41]Quadro programmatico 19-9-2005'!$D$8</definedName>
    <definedName name="tinflprev01">'[41]Quadro programmatico 19-9-2005'!$E$8</definedName>
    <definedName name="tinflprev02">'[41]Quadro programmatico 19-9-2005'!$F$8</definedName>
    <definedName name="tinflprev03">'[41]Quadro programmatico 19-9-2005'!$G$8</definedName>
    <definedName name="tinflprev04">'[41]Quadro programmatico 19-9-2005'!$H$8</definedName>
    <definedName name="tinflprev05">'[41]Quadro programmatico 19-9-2005'!$I$8</definedName>
    <definedName name="tinflprev06">'[41]Quadro programmatico 19-9-2005'!$J$8</definedName>
    <definedName name="tinflprev07">'[41]Quadro programmatico 19-9-2005'!$K$8</definedName>
    <definedName name="tinflprev08">'[41]Quadro programmatico 19-9-2005'!$L$8</definedName>
    <definedName name="tinflprog00">'[41]Quadro programmatico 19-9-2005'!$D$6</definedName>
    <definedName name="tinflprog01">'[41]Quadro programmatico 19-9-2005'!$E$6</definedName>
    <definedName name="tinflprog02">'[41]Quadro programmatico 19-9-2005'!$F$6</definedName>
    <definedName name="tinflprog03">'[41]Quadro programmatico 19-9-2005'!$G$6</definedName>
    <definedName name="tinflprog04">'[41]Quadro programmatico 19-9-2005'!$H$6</definedName>
    <definedName name="tinflprog05">'[41]Quadro programmatico 19-9-2005'!$I$6</definedName>
    <definedName name="tinflprog06">'[41]Quadro programmatico 19-9-2005'!$J$6</definedName>
    <definedName name="tinflprog07">'[41]Quadro programmatico 19-9-2005'!$K$6</definedName>
    <definedName name="tinflprog08">'[41]Quadro programmatico 19-9-2005'!$L$6</definedName>
    <definedName name="tinflprog09">'[41]Quadro programmatico 19-9-2005'!$M$6</definedName>
    <definedName name="tipo2">#REF!</definedName>
    <definedName name="TIPOLOGIA">'[9]Supporto Data'!$B$2:$B$3</definedName>
    <definedName name="_xlnm.Print_Titles" localSheetId="1">' Nuovo Modello CE'!$2:$7</definedName>
    <definedName name="_xlnm.Print_Titles" localSheetId="0">'Raccordo CE'!$2:$2</definedName>
    <definedName name="tot">[42]Delibere1!$D$132</definedName>
    <definedName name="Tot101a95" localSheetId="1">#REF!</definedName>
    <definedName name="Tot101a95">#REF!</definedName>
    <definedName name="Tot101a96" localSheetId="1">#REF!</definedName>
    <definedName name="Tot101a96">#REF!</definedName>
    <definedName name="Tot101a97" localSheetId="1">#REF!</definedName>
    <definedName name="Tot101a97">#REF!</definedName>
    <definedName name="Tot104a95" localSheetId="1">#REF!</definedName>
    <definedName name="Tot104a95">#REF!</definedName>
    <definedName name="Tot104a96" localSheetId="1">#REF!</definedName>
    <definedName name="Tot104a96">#REF!</definedName>
    <definedName name="Tot104a97" localSheetId="1">#REF!</definedName>
    <definedName name="Tot104a97">#REF!</definedName>
    <definedName name="Tot107a95" localSheetId="1">#REF!</definedName>
    <definedName name="Tot107a95">#REF!</definedName>
    <definedName name="Tot107a96" localSheetId="1">#REF!</definedName>
    <definedName name="Tot107a96">#REF!</definedName>
    <definedName name="Tot107a97" localSheetId="1">#REF!</definedName>
    <definedName name="Tot107a97">#REF!</definedName>
    <definedName name="Tot110a95" localSheetId="1">#REF!</definedName>
    <definedName name="Tot110a95">#REF!</definedName>
    <definedName name="Tot110a96" localSheetId="1">#REF!</definedName>
    <definedName name="Tot110a96">#REF!</definedName>
    <definedName name="Tot110a97" localSheetId="1">#REF!</definedName>
    <definedName name="Tot110a97">#REF!</definedName>
    <definedName name="Tot113a95" localSheetId="1">#REF!</definedName>
    <definedName name="Tot113a95">#REF!</definedName>
    <definedName name="Tot113a96" localSheetId="1">#REF!</definedName>
    <definedName name="Tot113a96">#REF!</definedName>
    <definedName name="Tot113a97" localSheetId="1">#REF!</definedName>
    <definedName name="Tot113a97">#REF!</definedName>
    <definedName name="Tot11a95" localSheetId="1">#REF!</definedName>
    <definedName name="Tot11a95">#REF!</definedName>
    <definedName name="Tot11a96" localSheetId="1">#REF!</definedName>
    <definedName name="Tot11a96">#REF!</definedName>
    <definedName name="Tot11a97" localSheetId="1">#REF!</definedName>
    <definedName name="Tot11a97">#REF!</definedName>
    <definedName name="Tot120a95" localSheetId="1">#REF!</definedName>
    <definedName name="Tot120a95">#REF!</definedName>
    <definedName name="Tot120a96" localSheetId="1">#REF!</definedName>
    <definedName name="Tot120a96">#REF!</definedName>
    <definedName name="Tot120a97" localSheetId="1">#REF!</definedName>
    <definedName name="Tot120a97">#REF!</definedName>
    <definedName name="Tot123a95" localSheetId="1">#REF!</definedName>
    <definedName name="Tot123a95">#REF!</definedName>
    <definedName name="Tot123a96" localSheetId="1">#REF!</definedName>
    <definedName name="Tot123a96">#REF!</definedName>
    <definedName name="Tot123a97" localSheetId="1">#REF!</definedName>
    <definedName name="Tot123a97">#REF!</definedName>
    <definedName name="Tot126a95" localSheetId="1">#REF!</definedName>
    <definedName name="Tot126a95">#REF!</definedName>
    <definedName name="Tot126a96" localSheetId="1">#REF!</definedName>
    <definedName name="Tot126a96">#REF!</definedName>
    <definedName name="Tot126a97" localSheetId="1">#REF!</definedName>
    <definedName name="Tot126a97">#REF!</definedName>
    <definedName name="Tot129a95" localSheetId="1">#REF!</definedName>
    <definedName name="Tot129a95">#REF!</definedName>
    <definedName name="Tot129a96" localSheetId="1">#REF!</definedName>
    <definedName name="Tot129a96">#REF!</definedName>
    <definedName name="Tot129a97" localSheetId="1">#REF!</definedName>
    <definedName name="Tot129a97">#REF!</definedName>
    <definedName name="Tot132a95" localSheetId="1">#REF!</definedName>
    <definedName name="Tot132a95">#REF!</definedName>
    <definedName name="Tot132a96" localSheetId="1">#REF!</definedName>
    <definedName name="Tot132a96">#REF!</definedName>
    <definedName name="Tot132a97" localSheetId="1">#REF!</definedName>
    <definedName name="Tot132a97">#REF!</definedName>
    <definedName name="Tot133a95" localSheetId="1">#REF!</definedName>
    <definedName name="Tot133a95">#REF!</definedName>
    <definedName name="Tot133a96" localSheetId="1">#REF!</definedName>
    <definedName name="Tot133a96">#REF!</definedName>
    <definedName name="Tot133a97" localSheetId="1">#REF!</definedName>
    <definedName name="Tot133a97">#REF!</definedName>
    <definedName name="Tot139a95" localSheetId="1">#REF!</definedName>
    <definedName name="Tot139a95">#REF!</definedName>
    <definedName name="Tot139a96" localSheetId="1">#REF!</definedName>
    <definedName name="Tot139a96">#REF!</definedName>
    <definedName name="Tot139a97" localSheetId="1">#REF!</definedName>
    <definedName name="Tot139a97">#REF!</definedName>
    <definedName name="Tot142a95" localSheetId="1">#REF!</definedName>
    <definedName name="Tot142a95">#REF!</definedName>
    <definedName name="Tot142a96" localSheetId="1">#REF!</definedName>
    <definedName name="Tot142a96">#REF!</definedName>
    <definedName name="Tot142a97" localSheetId="1">#REF!</definedName>
    <definedName name="Tot142a97">#REF!</definedName>
    <definedName name="Tot145a95" localSheetId="1">#REF!</definedName>
    <definedName name="Tot145a95">#REF!</definedName>
    <definedName name="Tot145a96" localSheetId="1">#REF!</definedName>
    <definedName name="Tot145a96">#REF!</definedName>
    <definedName name="Tot145a97" localSheetId="1">#REF!</definedName>
    <definedName name="Tot145a97">#REF!</definedName>
    <definedName name="Tot146a95" localSheetId="1">#REF!</definedName>
    <definedName name="Tot146a95">#REF!</definedName>
    <definedName name="Tot146a96" localSheetId="1">#REF!</definedName>
    <definedName name="Tot146a96">#REF!</definedName>
    <definedName name="Tot146a97" localSheetId="1">#REF!</definedName>
    <definedName name="Tot146a97">#REF!</definedName>
    <definedName name="Tot148a95" localSheetId="1">#REF!</definedName>
    <definedName name="Tot148a95">#REF!</definedName>
    <definedName name="Tot148a96" localSheetId="1">#REF!</definedName>
    <definedName name="Tot148a96">#REF!</definedName>
    <definedName name="Tot148a97" localSheetId="1">#REF!</definedName>
    <definedName name="Tot148a97">#REF!</definedName>
    <definedName name="Tot14a95" localSheetId="1">#REF!</definedName>
    <definedName name="Tot14a95">#REF!</definedName>
    <definedName name="Tot14a96" localSheetId="1">#REF!</definedName>
    <definedName name="Tot14a96">#REF!</definedName>
    <definedName name="Tot14a97" localSheetId="1">#REF!</definedName>
    <definedName name="Tot14a97">#REF!</definedName>
    <definedName name="Tot155a95" localSheetId="1">#REF!</definedName>
    <definedName name="Tot155a95">#REF!</definedName>
    <definedName name="Tot155a96" localSheetId="1">#REF!</definedName>
    <definedName name="Tot155a96">#REF!</definedName>
    <definedName name="Tot155a97" localSheetId="1">#REF!</definedName>
    <definedName name="Tot155a97">#REF!</definedName>
    <definedName name="Tot158a95" localSheetId="1">#REF!</definedName>
    <definedName name="Tot158a95">#REF!</definedName>
    <definedName name="Tot158a96" localSheetId="1">#REF!</definedName>
    <definedName name="Tot158a96">#REF!</definedName>
    <definedName name="Tot158a97" localSheetId="1">#REF!</definedName>
    <definedName name="Tot158a97">#REF!</definedName>
    <definedName name="Tot159a95" localSheetId="1">#REF!</definedName>
    <definedName name="Tot159a95">#REF!</definedName>
    <definedName name="Tot159a96" localSheetId="1">#REF!</definedName>
    <definedName name="Tot159a96">#REF!</definedName>
    <definedName name="Tot159a97" localSheetId="1">#REF!</definedName>
    <definedName name="Tot159a97">#REF!</definedName>
    <definedName name="Tot161a95" localSheetId="1">#REF!</definedName>
    <definedName name="Tot161a95">#REF!</definedName>
    <definedName name="Tot161a96" localSheetId="1">#REF!</definedName>
    <definedName name="Tot161a96">#REF!</definedName>
    <definedName name="Tot161a97" localSheetId="1">#REF!</definedName>
    <definedName name="Tot161a97">#REF!</definedName>
    <definedName name="Tot164a95" localSheetId="1">#REF!</definedName>
    <definedName name="Tot164a95">#REF!</definedName>
    <definedName name="Tot164a96" localSheetId="1">#REF!</definedName>
    <definedName name="Tot164a96">#REF!</definedName>
    <definedName name="Tot164a97" localSheetId="1">#REF!</definedName>
    <definedName name="Tot164a97">#REF!</definedName>
    <definedName name="Tot167a95" localSheetId="1">#REF!</definedName>
    <definedName name="Tot167a95">#REF!</definedName>
    <definedName name="Tot167a96" localSheetId="1">#REF!</definedName>
    <definedName name="Tot167a96">#REF!</definedName>
    <definedName name="Tot167a97" localSheetId="1">#REF!</definedName>
    <definedName name="Tot167a97">#REF!</definedName>
    <definedName name="Tot174a95" localSheetId="1">#REF!</definedName>
    <definedName name="Tot174a95">#REF!</definedName>
    <definedName name="Tot174a96" localSheetId="1">#REF!</definedName>
    <definedName name="Tot174a96">#REF!</definedName>
    <definedName name="Tot174a97" localSheetId="1">#REF!</definedName>
    <definedName name="Tot174a97">#REF!</definedName>
    <definedName name="TOT177A95" localSheetId="1">#REF!</definedName>
    <definedName name="TOT177A95">#REF!</definedName>
    <definedName name="TOT177A96" localSheetId="1">#REF!</definedName>
    <definedName name="TOT177A96">#REF!</definedName>
    <definedName name="TOT177A97" localSheetId="1">#REF!</definedName>
    <definedName name="TOT177A97">#REF!</definedName>
    <definedName name="Tot17a95" localSheetId="1">#REF!</definedName>
    <definedName name="Tot17a95">#REF!</definedName>
    <definedName name="Tot17a96" localSheetId="1">#REF!</definedName>
    <definedName name="Tot17a96">#REF!</definedName>
    <definedName name="Tot17a97" localSheetId="1">#REF!</definedName>
    <definedName name="Tot17a97">#REF!</definedName>
    <definedName name="Tot180a95" localSheetId="1">#REF!</definedName>
    <definedName name="Tot180a95">#REF!</definedName>
    <definedName name="Tot180a96" localSheetId="1">#REF!</definedName>
    <definedName name="Tot180a96">#REF!</definedName>
    <definedName name="Tot180a97" localSheetId="1">#REF!</definedName>
    <definedName name="Tot180a97">#REF!</definedName>
    <definedName name="Tot187a95" localSheetId="1">#REF!</definedName>
    <definedName name="Tot187a95">#REF!</definedName>
    <definedName name="Tot187a96" localSheetId="1">#REF!</definedName>
    <definedName name="Tot187a96">#REF!</definedName>
    <definedName name="Tot187a97" localSheetId="1">#REF!</definedName>
    <definedName name="Tot187a97">#REF!</definedName>
    <definedName name="Tot190a95" localSheetId="1">#REF!</definedName>
    <definedName name="Tot190a95">#REF!</definedName>
    <definedName name="Tot190a96" localSheetId="1">#REF!</definedName>
    <definedName name="Tot190a96">#REF!</definedName>
    <definedName name="Tot190a97" localSheetId="1">#REF!</definedName>
    <definedName name="Tot190a97">#REF!</definedName>
    <definedName name="tot193a95" localSheetId="1">#REF!</definedName>
    <definedName name="tot193a95">#REF!</definedName>
    <definedName name="tot193a96" localSheetId="1">#REF!</definedName>
    <definedName name="tot193a96">#REF!</definedName>
    <definedName name="tot193a97" localSheetId="1">#REF!</definedName>
    <definedName name="tot193a97">#REF!</definedName>
    <definedName name="Tot200a95" localSheetId="1">#REF!</definedName>
    <definedName name="Tot200a95">#REF!</definedName>
    <definedName name="Tot200a96" localSheetId="1">#REF!</definedName>
    <definedName name="Tot200a96">#REF!</definedName>
    <definedName name="Tot200a97" localSheetId="1">#REF!</definedName>
    <definedName name="Tot200a97">#REF!</definedName>
    <definedName name="Tot20a95" localSheetId="1">#REF!</definedName>
    <definedName name="Tot20a95">#REF!</definedName>
    <definedName name="Tot20a96" localSheetId="1">#REF!</definedName>
    <definedName name="Tot20a96">#REF!</definedName>
    <definedName name="Tot20a97" localSheetId="1">#REF!</definedName>
    <definedName name="Tot20a97">#REF!</definedName>
    <definedName name="Tot210a95" localSheetId="1">#REF!</definedName>
    <definedName name="Tot210a95">#REF!</definedName>
    <definedName name="Tot210a96" localSheetId="1">#REF!</definedName>
    <definedName name="Tot210a96">#REF!</definedName>
    <definedName name="Tot210a97" localSheetId="1">#REF!</definedName>
    <definedName name="Tot210a97">#REF!</definedName>
    <definedName name="Tot213a95" localSheetId="1">#REF!</definedName>
    <definedName name="Tot213a95">#REF!</definedName>
    <definedName name="Tot213a96" localSheetId="1">#REF!</definedName>
    <definedName name="Tot213a96">#REF!</definedName>
    <definedName name="Tot213a97" localSheetId="1">#REF!</definedName>
    <definedName name="Tot213a97">#REF!</definedName>
    <definedName name="Tot216a95" localSheetId="1">#REF!</definedName>
    <definedName name="Tot216a95">#REF!</definedName>
    <definedName name="Tot216a96" localSheetId="1">#REF!</definedName>
    <definedName name="Tot216a96">#REF!</definedName>
    <definedName name="Tot216a97" localSheetId="1">#REF!</definedName>
    <definedName name="Tot216a97">#REF!</definedName>
    <definedName name="Tot224a95" localSheetId="1">#REF!</definedName>
    <definedName name="Tot224a95">#REF!</definedName>
    <definedName name="Tot224a96" localSheetId="1">#REF!</definedName>
    <definedName name="Tot224a96">#REF!</definedName>
    <definedName name="Tot224a97" localSheetId="1">#REF!</definedName>
    <definedName name="Tot224a97">#REF!</definedName>
    <definedName name="Tot225a95" localSheetId="1">#REF!</definedName>
    <definedName name="Tot225a95">#REF!</definedName>
    <definedName name="Tot225a96" localSheetId="1">#REF!</definedName>
    <definedName name="Tot225a96">#REF!</definedName>
    <definedName name="Tot225a97" localSheetId="1">#REF!</definedName>
    <definedName name="Tot225a97">#REF!</definedName>
    <definedName name="Tot226a95" localSheetId="1">#REF!</definedName>
    <definedName name="Tot226a95">#REF!</definedName>
    <definedName name="Tot226a96" localSheetId="1">#REF!</definedName>
    <definedName name="Tot226a96">#REF!</definedName>
    <definedName name="Tot226a97" localSheetId="1">#REF!</definedName>
    <definedName name="Tot226a97">#REF!</definedName>
    <definedName name="Tot229a95" localSheetId="1">#REF!</definedName>
    <definedName name="Tot229a95">#REF!</definedName>
    <definedName name="Tot229a96" localSheetId="1">#REF!</definedName>
    <definedName name="Tot229a96">#REF!</definedName>
    <definedName name="Tot229a97" localSheetId="1">#REF!</definedName>
    <definedName name="Tot229a97">#REF!</definedName>
    <definedName name="Tot232a95" localSheetId="1">#REF!</definedName>
    <definedName name="Tot232a95">#REF!</definedName>
    <definedName name="Tot232a96" localSheetId="1">#REF!</definedName>
    <definedName name="Tot232a96">#REF!</definedName>
    <definedName name="Tot232a97" localSheetId="1">#REF!</definedName>
    <definedName name="Tot232a97">#REF!</definedName>
    <definedName name="Tot235a95" localSheetId="1">#REF!</definedName>
    <definedName name="Tot235a95">#REF!</definedName>
    <definedName name="Tot235a96" localSheetId="1">#REF!</definedName>
    <definedName name="Tot235a96">#REF!</definedName>
    <definedName name="Tot235a97" localSheetId="1">#REF!</definedName>
    <definedName name="Tot235a97">#REF!</definedName>
    <definedName name="Tot236a95" localSheetId="1">#REF!</definedName>
    <definedName name="Tot236a95">#REF!</definedName>
    <definedName name="Tot236a96" localSheetId="1">#REF!</definedName>
    <definedName name="Tot236a96">#REF!</definedName>
    <definedName name="Tot236a97" localSheetId="1">#REF!</definedName>
    <definedName name="Tot236a97">#REF!</definedName>
    <definedName name="Tot238a95" localSheetId="1">#REF!</definedName>
    <definedName name="Tot238a95">#REF!</definedName>
    <definedName name="TOT238A96" localSheetId="1">#REF!</definedName>
    <definedName name="TOT238A96">#REF!</definedName>
    <definedName name="TOT238A97" localSheetId="1">#REF!</definedName>
    <definedName name="TOT238A97">#REF!</definedName>
    <definedName name="Tot23a95" localSheetId="1">#REF!</definedName>
    <definedName name="Tot23a95">#REF!</definedName>
    <definedName name="Tot23a96" localSheetId="1">#REF!</definedName>
    <definedName name="Tot23a96">#REF!</definedName>
    <definedName name="Tot23a97" localSheetId="1">#REF!</definedName>
    <definedName name="Tot23a97">#REF!</definedName>
    <definedName name="Tot245a95" localSheetId="1">#REF!</definedName>
    <definedName name="Tot245a95">#REF!</definedName>
    <definedName name="Tot245a96" localSheetId="1">#REF!</definedName>
    <definedName name="Tot245a96">#REF!</definedName>
    <definedName name="Tot245a97" localSheetId="1">#REF!</definedName>
    <definedName name="Tot245a97">#REF!</definedName>
    <definedName name="Tot252a95" localSheetId="1">#REF!</definedName>
    <definedName name="Tot252a95">#REF!</definedName>
    <definedName name="Tot252a96" localSheetId="1">#REF!</definedName>
    <definedName name="Tot252a96">#REF!</definedName>
    <definedName name="Tot252a97" localSheetId="1">#REF!</definedName>
    <definedName name="Tot252a97">#REF!</definedName>
    <definedName name="Tot253a95" localSheetId="1">#REF!</definedName>
    <definedName name="Tot253a95">#REF!</definedName>
    <definedName name="Tot253a96" localSheetId="1">#REF!</definedName>
    <definedName name="Tot253a96">#REF!</definedName>
    <definedName name="Tot253a97" localSheetId="1">#REF!</definedName>
    <definedName name="Tot253a97">#REF!</definedName>
    <definedName name="Tot254a95" localSheetId="1">#REF!</definedName>
    <definedName name="Tot254a95">#REF!</definedName>
    <definedName name="Tot254a96" localSheetId="1">#REF!</definedName>
    <definedName name="Tot254a96">#REF!</definedName>
    <definedName name="Tot254a97" localSheetId="1">#REF!</definedName>
    <definedName name="Tot254a97">#REF!</definedName>
    <definedName name="Tot258a95" localSheetId="1">#REF!</definedName>
    <definedName name="Tot258a95">#REF!</definedName>
    <definedName name="Tot258a96" localSheetId="1">#REF!</definedName>
    <definedName name="Tot258a96">#REF!</definedName>
    <definedName name="Tot258a97" localSheetId="1">#REF!</definedName>
    <definedName name="Tot258a97">#REF!</definedName>
    <definedName name="Tot26a95" localSheetId="1">#REF!</definedName>
    <definedName name="Tot26a95">#REF!</definedName>
    <definedName name="Tot26a96" localSheetId="1">#REF!</definedName>
    <definedName name="Tot26a96">#REF!</definedName>
    <definedName name="Tot26a97" localSheetId="1">#REF!</definedName>
    <definedName name="Tot26a97">#REF!</definedName>
    <definedName name="Tot271a95" localSheetId="1">#REF!</definedName>
    <definedName name="Tot271a95">#REF!</definedName>
    <definedName name="Tot271a96" localSheetId="1">#REF!</definedName>
    <definedName name="Tot271a96">#REF!</definedName>
    <definedName name="Tot271a97" localSheetId="1">#REF!</definedName>
    <definedName name="Tot271a97">#REF!</definedName>
    <definedName name="Tot273a95" localSheetId="1">#REF!</definedName>
    <definedName name="Tot273a95">#REF!</definedName>
    <definedName name="Tot273a96" localSheetId="1">#REF!</definedName>
    <definedName name="Tot273a96">#REF!</definedName>
    <definedName name="Tot273a97" localSheetId="1">#REF!</definedName>
    <definedName name="Tot273a97">#REF!</definedName>
    <definedName name="Tot274a95" localSheetId="1">#REF!</definedName>
    <definedName name="Tot274a95">#REF!</definedName>
    <definedName name="Tot274a96" localSheetId="1">#REF!</definedName>
    <definedName name="Tot274a96">#REF!</definedName>
    <definedName name="Tot274a97" localSheetId="1">#REF!</definedName>
    <definedName name="Tot274a97">#REF!</definedName>
    <definedName name="Tot277a95" localSheetId="1">#REF!</definedName>
    <definedName name="Tot277a95">#REF!</definedName>
    <definedName name="Tot277a96" localSheetId="1">#REF!</definedName>
    <definedName name="Tot277a96">#REF!</definedName>
    <definedName name="Tot277a97" localSheetId="1">#REF!</definedName>
    <definedName name="Tot277a97">#REF!</definedName>
    <definedName name="tot284a95" localSheetId="1">#REF!</definedName>
    <definedName name="tot284a95">#REF!</definedName>
    <definedName name="tot284a96" localSheetId="1">#REF!</definedName>
    <definedName name="tot284a96">#REF!</definedName>
    <definedName name="tot284a97" localSheetId="1">#REF!</definedName>
    <definedName name="tot284a97">#REF!</definedName>
    <definedName name="Tot29a95" localSheetId="1">#REF!</definedName>
    <definedName name="Tot29a95">#REF!</definedName>
    <definedName name="Tot29a96" localSheetId="1">#REF!</definedName>
    <definedName name="Tot29a96">#REF!</definedName>
    <definedName name="Tot29a97" localSheetId="1">#REF!</definedName>
    <definedName name="Tot29a97">#REF!</definedName>
    <definedName name="Tot2a95" localSheetId="1">#REF!</definedName>
    <definedName name="Tot2a95">#REF!</definedName>
    <definedName name="Tot2a96" localSheetId="1">#REF!</definedName>
    <definedName name="Tot2a96">#REF!</definedName>
    <definedName name="Tot2a97" localSheetId="1">#REF!</definedName>
    <definedName name="Tot2a97">#REF!</definedName>
    <definedName name="Tot300a95" localSheetId="1">#REF!</definedName>
    <definedName name="Tot300a95">#REF!</definedName>
    <definedName name="Tot300a96" localSheetId="1">#REF!</definedName>
    <definedName name="Tot300a96">#REF!</definedName>
    <definedName name="Tot300a97" localSheetId="1">#REF!</definedName>
    <definedName name="Tot300a97">#REF!</definedName>
    <definedName name="Tot303a95" localSheetId="1">#REF!</definedName>
    <definedName name="Tot303a95">#REF!</definedName>
    <definedName name="Tot303a96" localSheetId="1">#REF!</definedName>
    <definedName name="Tot303a96">#REF!</definedName>
    <definedName name="Tot303a97" localSheetId="1">#REF!</definedName>
    <definedName name="Tot303a97">#REF!</definedName>
    <definedName name="Tot320a95" localSheetId="1">#REF!</definedName>
    <definedName name="Tot320a95">#REF!</definedName>
    <definedName name="Tot320a96" localSheetId="1">#REF!</definedName>
    <definedName name="Tot320a96">#REF!</definedName>
    <definedName name="Tot320a97" localSheetId="1">#REF!</definedName>
    <definedName name="Tot320a97">#REF!</definedName>
    <definedName name="Tot323a95" localSheetId="1">#REF!</definedName>
    <definedName name="Tot323a95">#REF!</definedName>
    <definedName name="Tot323a96" localSheetId="1">#REF!</definedName>
    <definedName name="Tot323a96">#REF!</definedName>
    <definedName name="Tot323a97" localSheetId="1">#REF!</definedName>
    <definedName name="Tot323a97">#REF!</definedName>
    <definedName name="Tot326a95" localSheetId="1">#REF!</definedName>
    <definedName name="Tot326a95">#REF!</definedName>
    <definedName name="Tot326a96" localSheetId="1">#REF!</definedName>
    <definedName name="Tot326a96">#REF!</definedName>
    <definedName name="Tot326a97" localSheetId="1">#REF!</definedName>
    <definedName name="Tot326a97">#REF!</definedName>
    <definedName name="Tot329a95" localSheetId="1">#REF!</definedName>
    <definedName name="Tot329a95">#REF!</definedName>
    <definedName name="Tot329a96" localSheetId="1">#REF!</definedName>
    <definedName name="Tot329a96">#REF!</definedName>
    <definedName name="Tot329a97" localSheetId="1">#REF!</definedName>
    <definedName name="Tot329a97">#REF!</definedName>
    <definedName name="Tot332a95" localSheetId="1">#REF!</definedName>
    <definedName name="Tot332a95">#REF!</definedName>
    <definedName name="Tot332a96" localSheetId="1">#REF!</definedName>
    <definedName name="Tot332a96">#REF!</definedName>
    <definedName name="Tot332a97" localSheetId="1">#REF!</definedName>
    <definedName name="Tot332a97">#REF!</definedName>
    <definedName name="Tot335a95" localSheetId="1">#REF!</definedName>
    <definedName name="Tot335a95">#REF!</definedName>
    <definedName name="Tot335a96" localSheetId="1">#REF!</definedName>
    <definedName name="Tot335a96">#REF!</definedName>
    <definedName name="Tot335a97" localSheetId="1">#REF!</definedName>
    <definedName name="Tot335a97">#REF!</definedName>
    <definedName name="Tot338a95" localSheetId="1">#REF!</definedName>
    <definedName name="Tot338a95">#REF!</definedName>
    <definedName name="Tot338a96" localSheetId="1">#REF!</definedName>
    <definedName name="Tot338a96">#REF!</definedName>
    <definedName name="Tot338a97" localSheetId="1">#REF!</definedName>
    <definedName name="Tot338a97">#REF!</definedName>
    <definedName name="Tot35a95" localSheetId="1">#REF!</definedName>
    <definedName name="Tot35a95">#REF!</definedName>
    <definedName name="Tot35a96" localSheetId="1">#REF!</definedName>
    <definedName name="Tot35a96">#REF!</definedName>
    <definedName name="Tot35a97" localSheetId="1">#REF!</definedName>
    <definedName name="Tot35a97">#REF!</definedName>
    <definedName name="Tot37a95" localSheetId="1">#REF!</definedName>
    <definedName name="Tot37a95">#REF!</definedName>
    <definedName name="Tot37a96" localSheetId="1">#REF!</definedName>
    <definedName name="Tot37a96">#REF!</definedName>
    <definedName name="Tot37a97" localSheetId="1">#REF!</definedName>
    <definedName name="Tot37a97">#REF!</definedName>
    <definedName name="Tot3a95" localSheetId="1">#REF!</definedName>
    <definedName name="Tot3a95">#REF!</definedName>
    <definedName name="Tot3a96" localSheetId="1">#REF!</definedName>
    <definedName name="Tot3a96">#REF!</definedName>
    <definedName name="Tot3a97" localSheetId="1">#REF!</definedName>
    <definedName name="Tot3a97">#REF!</definedName>
    <definedName name="Tot42a95" localSheetId="1">#REF!</definedName>
    <definedName name="Tot42a95">#REF!</definedName>
    <definedName name="Tot42a96" localSheetId="1">#REF!</definedName>
    <definedName name="Tot42a96">#REF!</definedName>
    <definedName name="Tot42a97" localSheetId="1">#REF!</definedName>
    <definedName name="Tot42a97">#REF!</definedName>
    <definedName name="Tot48a95" localSheetId="1">#REF!</definedName>
    <definedName name="Tot48a95">#REF!</definedName>
    <definedName name="Tot48a96" localSheetId="1">#REF!</definedName>
    <definedName name="Tot48a96">#REF!</definedName>
    <definedName name="Tot48a97" localSheetId="1">#REF!</definedName>
    <definedName name="Tot48a97">#REF!</definedName>
    <definedName name="Tot51a95" localSheetId="1">#REF!</definedName>
    <definedName name="Tot51a95">#REF!</definedName>
    <definedName name="Tot51a96" localSheetId="1">#REF!</definedName>
    <definedName name="Tot51a96">#REF!</definedName>
    <definedName name="Tot51a97" localSheetId="1">#REF!</definedName>
    <definedName name="Tot51a97">#REF!</definedName>
    <definedName name="Tot54a95" localSheetId="1">#REF!</definedName>
    <definedName name="Tot54a95">#REF!</definedName>
    <definedName name="Tot54a96" localSheetId="1">#REF!</definedName>
    <definedName name="Tot54a96">#REF!</definedName>
    <definedName name="Tot54a97" localSheetId="1">#REF!</definedName>
    <definedName name="Tot54a97">#REF!</definedName>
    <definedName name="Tot57a95" localSheetId="1">#REF!</definedName>
    <definedName name="Tot57a95">#REF!</definedName>
    <definedName name="Tot57a96" localSheetId="1">#REF!</definedName>
    <definedName name="Tot57a96">#REF!</definedName>
    <definedName name="Tot57a97" localSheetId="1">#REF!</definedName>
    <definedName name="Tot57a97">#REF!</definedName>
    <definedName name="Tot60a95" localSheetId="1">#REF!</definedName>
    <definedName name="Tot60a95">#REF!</definedName>
    <definedName name="Tot60a96" localSheetId="1">#REF!</definedName>
    <definedName name="Tot60a96">#REF!</definedName>
    <definedName name="Tot60a97" localSheetId="1">#REF!</definedName>
    <definedName name="Tot60a97">#REF!</definedName>
    <definedName name="Tot61a95" localSheetId="1">#REF!</definedName>
    <definedName name="Tot61a95">#REF!</definedName>
    <definedName name="Tot61a96" localSheetId="1">#REF!</definedName>
    <definedName name="Tot61a96">#REF!</definedName>
    <definedName name="Tot61a97" localSheetId="1">#REF!</definedName>
    <definedName name="Tot61a97">#REF!</definedName>
    <definedName name="Tot62a95" localSheetId="1">#REF!</definedName>
    <definedName name="Tot62a95">#REF!</definedName>
    <definedName name="Tot62a96" localSheetId="1">#REF!</definedName>
    <definedName name="Tot62a96">#REF!</definedName>
    <definedName name="Tot62a97" localSheetId="1">#REF!</definedName>
    <definedName name="Tot62a97">#REF!</definedName>
    <definedName name="Tot63a95" localSheetId="1">#REF!</definedName>
    <definedName name="Tot63a95">#REF!</definedName>
    <definedName name="Tot63a96" localSheetId="1">#REF!</definedName>
    <definedName name="Tot63a96">#REF!</definedName>
    <definedName name="Tot63a97" localSheetId="1">#REF!</definedName>
    <definedName name="Tot63a97">#REF!</definedName>
    <definedName name="Tot64a95" localSheetId="1">#REF!</definedName>
    <definedName name="Tot64a95">#REF!</definedName>
    <definedName name="Tot64a96" localSheetId="1">#REF!</definedName>
    <definedName name="Tot64a96">#REF!</definedName>
    <definedName name="Tot64a97" localSheetId="1">#REF!</definedName>
    <definedName name="Tot64a97">#REF!</definedName>
    <definedName name="Tot75a95" localSheetId="1">#REF!</definedName>
    <definedName name="Tot75a95">#REF!</definedName>
    <definedName name="Tot75a96" localSheetId="1">#REF!</definedName>
    <definedName name="Tot75a96">#REF!</definedName>
    <definedName name="Tot75a97" localSheetId="1">#REF!</definedName>
    <definedName name="Tot75a97">#REF!</definedName>
    <definedName name="Tot85a95" localSheetId="1">#REF!</definedName>
    <definedName name="Tot85a95">#REF!</definedName>
    <definedName name="Tot85a96" localSheetId="1">#REF!</definedName>
    <definedName name="Tot85a96">#REF!</definedName>
    <definedName name="Tot85a97" localSheetId="1">#REF!</definedName>
    <definedName name="Tot85a97">#REF!</definedName>
    <definedName name="Tot8a95" localSheetId="1">#REF!</definedName>
    <definedName name="Tot8a95">#REF!</definedName>
    <definedName name="Tot8a96" localSheetId="1">#REF!</definedName>
    <definedName name="Tot8a96">#REF!</definedName>
    <definedName name="Tot8a97" localSheetId="1">#REF!</definedName>
    <definedName name="Tot8a97">#REF!</definedName>
    <definedName name="Tot91a95" localSheetId="1">#REF!</definedName>
    <definedName name="Tot91a95">#REF!</definedName>
    <definedName name="Tot91a96" localSheetId="1">#REF!</definedName>
    <definedName name="Tot91a96">#REF!</definedName>
    <definedName name="Tot91a97" localSheetId="1">#REF!</definedName>
    <definedName name="Tot91a97">#REF!</definedName>
    <definedName name="Tot93a95" localSheetId="1">#REF!</definedName>
    <definedName name="Tot93a95">#REF!</definedName>
    <definedName name="Tot93a96" localSheetId="1">#REF!</definedName>
    <definedName name="Tot93a96">#REF!</definedName>
    <definedName name="Tot93a97" localSheetId="1">#REF!</definedName>
    <definedName name="Tot93a97">#REF!</definedName>
    <definedName name="Tot98a95" localSheetId="1">#REF!</definedName>
    <definedName name="Tot98a95">#REF!</definedName>
    <definedName name="Tot98a96" localSheetId="1">#REF!</definedName>
    <definedName name="Tot98a96">#REF!</definedName>
    <definedName name="Tot98a97" localSheetId="1">#REF!</definedName>
    <definedName name="Tot98a97">#REF!</definedName>
    <definedName name="totale">[42]Delibere1!$E$132</definedName>
    <definedName name="TOTALE__PUBBLICA__AMMINISTRAZIONE______CONSOLIDATO">#REF!</definedName>
    <definedName name="TotaleImporti" localSheetId="1">#REF!</definedName>
    <definedName name="TotaleImporti">#REF!</definedName>
    <definedName name="TotalePagamenti" localSheetId="1">#REF!</definedName>
    <definedName name="TotalePagamenti">#REF!</definedName>
    <definedName name="Totali_2000_per_UO_e_CE" localSheetId="1">#REF!</definedName>
    <definedName name="Totali_2000_per_UO_e_CE">#REF!</definedName>
    <definedName name="TRADIP" localSheetId="1">#REF!</definedName>
    <definedName name="TRADIP">#REF!</definedName>
    <definedName name="tre" localSheetId="1" hidden="1">{#N/A,#N/A,FALSE,"Indice"}</definedName>
    <definedName name="tre" hidden="1">{#N/A,#N/A,FALSE,"Indice"}</definedName>
    <definedName name="tre_1" localSheetId="1" hidden="1">{#N/A,#N/A,FALSE,"Indice"}</definedName>
    <definedName name="tre_1" hidden="1">{#N/A,#N/A,FALSE,"Indice"}</definedName>
    <definedName name="tre_2" localSheetId="1" hidden="1">{#N/A,#N/A,FALSE,"Indice"}</definedName>
    <definedName name="tre_2" hidden="1">{#N/A,#N/A,FALSE,"Indice"}</definedName>
    <definedName name="tre_3" localSheetId="1" hidden="1">{#N/A,#N/A,FALSE,"Indice"}</definedName>
    <definedName name="tre_3" hidden="1">{#N/A,#N/A,FALSE,"Indice"}</definedName>
    <definedName name="tre_4" localSheetId="1" hidden="1">{#N/A,#N/A,FALSE,"Indice"}</definedName>
    <definedName name="tre_4" hidden="1">{#N/A,#N/A,FALSE,"Indice"}</definedName>
    <definedName name="tre_5" localSheetId="1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'[41]Quadro programmatico 19-9-2005'!$D$13</definedName>
    <definedName name="tvarPIL01">'[41]Quadro programmatico 19-9-2005'!$E$13</definedName>
    <definedName name="tvarPIL02">'[41]Quadro programmatico 19-9-2005'!$F$13</definedName>
    <definedName name="tvarPIL03">'[41]Quadro programmatico 19-9-2005'!$G$13</definedName>
    <definedName name="tvarPIL04">'[41]Quadro programmatico 19-9-2005'!$H$13</definedName>
    <definedName name="tvarPIL05">'[43]Quadro Programmatico 27-7'!$I$16</definedName>
    <definedName name="tvarPIL06">'[41]Quadro programmatico 19-9-2005'!$J$13</definedName>
    <definedName name="tvarPIL07">'[41]Quadro programmatico 19-9-2005'!$K$13</definedName>
    <definedName name="tvarPIL08">'[41]Quadro programmatico 19-9-2005'!$L$13</definedName>
    <definedName name="tvarPILrgs04">'[11]Quadro tendenziale 28-6-2005'!#REF!</definedName>
    <definedName name="tvarPILrgs05">'[11]Quadro tendenziale 28-6-2005'!#REF!</definedName>
    <definedName name="tvarPILrgs06">'[11]Quadro tendenziale 28-6-2005'!#REF!</definedName>
    <definedName name="tvarPILrgs07">'[11]Quadro tendenziale 28-6-2005'!#REF!</definedName>
    <definedName name="tvarPILrgs08">'[11]Quadro tendenziale 28-6-2005'!#REF!</definedName>
    <definedName name="UNITA_MEDIE_04" localSheetId="1">#REF!</definedName>
    <definedName name="UNITA_MEDIE_04">#REF!</definedName>
    <definedName name="UUU">#REF!</definedName>
    <definedName name="va" localSheetId="1" hidden="1">{#N/A,#N/A,FALSE,"Indice"}</definedName>
    <definedName name="va" hidden="1">{#N/A,#N/A,FALSE,"Indice"}</definedName>
    <definedName name="ver" localSheetId="1" hidden="1">{#N/A,#N/A,FALSE,"B3";#N/A,#N/A,FALSE,"B2";#N/A,#N/A,FALSE,"B1"}</definedName>
    <definedName name="ver" hidden="1">{#N/A,#N/A,FALSE,"B3";#N/A,#N/A,FALSE,"B2";#N/A,#N/A,FALSE,"B1"}</definedName>
    <definedName name="ver_1" localSheetId="1" hidden="1">{#N/A,#N/A,FALSE,"B3";#N/A,#N/A,FALSE,"B2";#N/A,#N/A,FALSE,"B1"}</definedName>
    <definedName name="ver_1" hidden="1">{#N/A,#N/A,FALSE,"B3";#N/A,#N/A,FALSE,"B2";#N/A,#N/A,FALSE,"B1"}</definedName>
    <definedName name="ver_2" localSheetId="1" hidden="1">{#N/A,#N/A,FALSE,"B3";#N/A,#N/A,FALSE,"B2";#N/A,#N/A,FALSE,"B1"}</definedName>
    <definedName name="ver_2" hidden="1">{#N/A,#N/A,FALSE,"B3";#N/A,#N/A,FALSE,"B2";#N/A,#N/A,FALSE,"B1"}</definedName>
    <definedName name="ver_3" localSheetId="1" hidden="1">{#N/A,#N/A,FALSE,"B3";#N/A,#N/A,FALSE,"B2";#N/A,#N/A,FALSE,"B1"}</definedName>
    <definedName name="ver_3" hidden="1">{#N/A,#N/A,FALSE,"B3";#N/A,#N/A,FALSE,"B2";#N/A,#N/A,FALSE,"B1"}</definedName>
    <definedName name="ver_4" localSheetId="1" hidden="1">{#N/A,#N/A,FALSE,"B3";#N/A,#N/A,FALSE,"B2";#N/A,#N/A,FALSE,"B1"}</definedName>
    <definedName name="ver_4" hidden="1">{#N/A,#N/A,FALSE,"B3";#N/A,#N/A,FALSE,"B2";#N/A,#N/A,FALSE,"B1"}</definedName>
    <definedName name="ver_5" localSheetId="1" hidden="1">{#N/A,#N/A,FALSE,"B3";#N/A,#N/A,FALSE,"B2";#N/A,#N/A,FALSE,"B1"}</definedName>
    <definedName name="ver_5" hidden="1">{#N/A,#N/A,FALSE,"B3";#N/A,#N/A,FALSE,"B2";#N/A,#N/A,FALSE,"B1"}</definedName>
    <definedName name="verd" localSheetId="1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1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1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1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1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1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1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1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1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1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1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1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1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1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1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1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1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1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1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1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1">#REF!</definedName>
    <definedName name="VOCI_STIPENDIALI">#REF!</definedName>
    <definedName name="voci9001_2022_ok">#REF!</definedName>
    <definedName name="VSAnteMar2002_105" localSheetId="1">#REF!</definedName>
    <definedName name="VSAnteMar2002_105">#REF!</definedName>
    <definedName name="vvvv" hidden="1">{#N/A,#N/A,FALSE,"Indice"}</definedName>
    <definedName name="wq" localSheetId="1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1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1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1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1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1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1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1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1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1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1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1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1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1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1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1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1" hidden="1">{#N/A,#N/A,FALSE,"Indice"}</definedName>
    <definedName name="wrn.Indice." hidden="1">{#N/A,#N/A,FALSE,"Indice"}</definedName>
    <definedName name="wrn.Indice._1" localSheetId="1" hidden="1">{#N/A,#N/A,FALSE,"Indice"}</definedName>
    <definedName name="wrn.Indice._1" hidden="1">{#N/A,#N/A,FALSE,"Indice"}</definedName>
    <definedName name="wrn.Indice._2" localSheetId="1" hidden="1">{#N/A,#N/A,FALSE,"Indice"}</definedName>
    <definedName name="wrn.Indice._2" hidden="1">{#N/A,#N/A,FALSE,"Indice"}</definedName>
    <definedName name="wrn.Indice._3" localSheetId="1" hidden="1">{#N/A,#N/A,FALSE,"Indice"}</definedName>
    <definedName name="wrn.Indice._3" hidden="1">{#N/A,#N/A,FALSE,"Indice"}</definedName>
    <definedName name="wrn.Indice._4" localSheetId="1" hidden="1">{#N/A,#N/A,FALSE,"Indice"}</definedName>
    <definedName name="wrn.Indice._4" hidden="1">{#N/A,#N/A,FALSE,"Indice"}</definedName>
    <definedName name="wrn.Indice._5" localSheetId="1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1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1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1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1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1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1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1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1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1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1" hidden="1">{#N/A,#N/A,FALSE,"Indice"}</definedName>
    <definedName name="x" hidden="1">{#N/A,#N/A,FALSE,"Indice"}</definedName>
    <definedName name="x_1" localSheetId="1" hidden="1">{#N/A,#N/A,FALSE,"Indice"}</definedName>
    <definedName name="x_1" hidden="1">{#N/A,#N/A,FALSE,"Indice"}</definedName>
    <definedName name="x_2" localSheetId="1" hidden="1">{#N/A,#N/A,FALSE,"Indice"}</definedName>
    <definedName name="x_2" hidden="1">{#N/A,#N/A,FALSE,"Indice"}</definedName>
    <definedName name="x_3" localSheetId="1" hidden="1">{#N/A,#N/A,FALSE,"Indice"}</definedName>
    <definedName name="x_3" hidden="1">{#N/A,#N/A,FALSE,"Indice"}</definedName>
    <definedName name="x_4" localSheetId="1" hidden="1">{#N/A,#N/A,FALSE,"Indice"}</definedName>
    <definedName name="x_4" hidden="1">{#N/A,#N/A,FALSE,"Indice"}</definedName>
    <definedName name="x_5" localSheetId="1" hidden="1">{#N/A,#N/A,FALSE,"Indice"}</definedName>
    <definedName name="x_5" hidden="1">{#N/A,#N/A,FALSE,"Indice"}</definedName>
    <definedName name="xas" localSheetId="1" hidden="1">{#N/A,#N/A,FALSE,"Indice"}</definedName>
    <definedName name="xas" hidden="1">{#N/A,#N/A,FALSE,"Indice"}</definedName>
    <definedName name="xas_1" localSheetId="1" hidden="1">{#N/A,#N/A,FALSE,"Indice"}</definedName>
    <definedName name="xas_1" hidden="1">{#N/A,#N/A,FALSE,"Indice"}</definedName>
    <definedName name="xas_2" localSheetId="1" hidden="1">{#N/A,#N/A,FALSE,"Indice"}</definedName>
    <definedName name="xas_2" hidden="1">{#N/A,#N/A,FALSE,"Indice"}</definedName>
    <definedName name="xas_3" localSheetId="1" hidden="1">{#N/A,#N/A,FALSE,"Indice"}</definedName>
    <definedName name="xas_3" hidden="1">{#N/A,#N/A,FALSE,"Indice"}</definedName>
    <definedName name="xas_4" localSheetId="1" hidden="1">{#N/A,#N/A,FALSE,"Indice"}</definedName>
    <definedName name="xas_4" hidden="1">{#N/A,#N/A,FALSE,"Indice"}</definedName>
    <definedName name="xas_5" localSheetId="1" hidden="1">{#N/A,#N/A,FALSE,"Indice"}</definedName>
    <definedName name="xas_5" hidden="1">{#N/A,#N/A,FALSE,"Indice"}</definedName>
    <definedName name="ZA" localSheetId="1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1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1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1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1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3" i="2" l="1"/>
  <c r="G550" i="2" s="1"/>
  <c r="G535" i="2"/>
  <c r="G521" i="2"/>
  <c r="G519" i="2" s="1"/>
  <c r="G511" i="2"/>
  <c r="G508" i="2"/>
  <c r="G506" i="2" s="1"/>
  <c r="G504" i="2" s="1"/>
  <c r="G493" i="2"/>
  <c r="G489" i="2"/>
  <c r="G483" i="2"/>
  <c r="G479" i="2"/>
  <c r="G496" i="2" s="1"/>
  <c r="G465" i="2"/>
  <c r="G448" i="2" s="1"/>
  <c r="G458" i="2"/>
  <c r="G449" i="2"/>
  <c r="G441" i="2"/>
  <c r="G432" i="2"/>
  <c r="G431" i="2" s="1"/>
  <c r="G428" i="2"/>
  <c r="G424" i="2"/>
  <c r="G423" i="2"/>
  <c r="G416" i="2"/>
  <c r="G413" i="2"/>
  <c r="G409" i="2"/>
  <c r="G405" i="2"/>
  <c r="G404" i="2" s="1"/>
  <c r="G400" i="2"/>
  <c r="G396" i="2"/>
  <c r="G395" i="2"/>
  <c r="G391" i="2"/>
  <c r="G387" i="2"/>
  <c r="G386" i="2"/>
  <c r="G378" i="2"/>
  <c r="G374" i="2"/>
  <c r="G373" i="2"/>
  <c r="G372" i="2"/>
  <c r="G366" i="2"/>
  <c r="G361" i="2" s="1"/>
  <c r="G363" i="2"/>
  <c r="G353" i="2"/>
  <c r="G350" i="2"/>
  <c r="G346" i="2"/>
  <c r="G339" i="2"/>
  <c r="G336" i="2"/>
  <c r="G332" i="2"/>
  <c r="G329" i="2"/>
  <c r="G319" i="2"/>
  <c r="G306" i="2"/>
  <c r="G302" i="2"/>
  <c r="G295" i="2"/>
  <c r="G292" i="2"/>
  <c r="G284" i="2"/>
  <c r="G276" i="2"/>
  <c r="G268" i="2"/>
  <c r="G267" i="2" s="1"/>
  <c r="G262" i="2"/>
  <c r="G256" i="2"/>
  <c r="G249" i="2"/>
  <c r="G243" i="2"/>
  <c r="G237" i="2"/>
  <c r="G233" i="2" s="1"/>
  <c r="G228" i="2"/>
  <c r="G223" i="2"/>
  <c r="G217" i="2"/>
  <c r="G206" i="2"/>
  <c r="G198" i="2"/>
  <c r="G194" i="2"/>
  <c r="G176" i="2"/>
  <c r="G167" i="2"/>
  <c r="G158" i="2"/>
  <c r="G154" i="2"/>
  <c r="G146" i="2"/>
  <c r="G145" i="2" s="1"/>
  <c r="G144" i="2" s="1"/>
  <c r="G137" i="2"/>
  <c r="G129" i="2"/>
  <c r="G125" i="2"/>
  <c r="G119" i="2"/>
  <c r="G118" i="2"/>
  <c r="G114" i="2"/>
  <c r="G109" i="2"/>
  <c r="G106" i="2"/>
  <c r="G104" i="2" s="1"/>
  <c r="G96" i="2"/>
  <c r="G89" i="2"/>
  <c r="G83" i="2"/>
  <c r="G68" i="2"/>
  <c r="G51" i="2"/>
  <c r="G50" i="2"/>
  <c r="G49" i="2"/>
  <c r="G43" i="2"/>
  <c r="G40" i="2"/>
  <c r="G34" i="2"/>
  <c r="G28" i="2"/>
  <c r="G25" i="2"/>
  <c r="G20" i="2"/>
  <c r="G19" i="2"/>
  <c r="G11" i="2"/>
  <c r="G10" i="2" s="1"/>
  <c r="G9" i="2" s="1"/>
  <c r="T1543" i="1"/>
  <c r="T1542" i="1"/>
  <c r="T1541" i="1"/>
  <c r="T1540" i="1"/>
  <c r="T1539" i="1"/>
  <c r="T1538" i="1"/>
  <c r="T1537" i="1"/>
  <c r="T1536" i="1"/>
  <c r="T1535" i="1"/>
  <c r="T1534" i="1"/>
  <c r="T1533" i="1"/>
  <c r="T1532" i="1"/>
  <c r="T1531" i="1"/>
  <c r="T1530" i="1"/>
  <c r="T1529" i="1"/>
  <c r="T1528" i="1"/>
  <c r="T1527" i="1"/>
  <c r="T1526" i="1"/>
  <c r="T1525" i="1"/>
  <c r="T1524" i="1"/>
  <c r="T1523" i="1"/>
  <c r="T1522" i="1"/>
  <c r="T1521" i="1"/>
  <c r="T1520" i="1"/>
  <c r="T1519" i="1"/>
  <c r="T1518" i="1"/>
  <c r="T1517" i="1"/>
  <c r="T1516" i="1"/>
  <c r="T1515" i="1"/>
  <c r="T1514" i="1"/>
  <c r="T1513" i="1"/>
  <c r="T1512" i="1"/>
  <c r="T1511" i="1"/>
  <c r="T1510" i="1"/>
  <c r="T1509" i="1"/>
  <c r="T1508" i="1"/>
  <c r="T1507" i="1"/>
  <c r="T1506" i="1"/>
  <c r="T1505" i="1"/>
  <c r="T1504" i="1"/>
  <c r="T1503" i="1"/>
  <c r="T1502" i="1"/>
  <c r="T1501" i="1"/>
  <c r="T1500" i="1"/>
  <c r="T1499" i="1"/>
  <c r="T1498" i="1"/>
  <c r="T1497" i="1"/>
  <c r="T1496" i="1"/>
  <c r="T1495" i="1"/>
  <c r="T1494" i="1"/>
  <c r="T1493" i="1"/>
  <c r="T1492" i="1"/>
  <c r="T1491" i="1"/>
  <c r="T1490" i="1"/>
  <c r="T1489" i="1"/>
  <c r="T1488" i="1"/>
  <c r="T1487" i="1"/>
  <c r="T1486" i="1"/>
  <c r="T1485" i="1"/>
  <c r="T1484" i="1"/>
  <c r="T1483" i="1"/>
  <c r="T1482" i="1"/>
  <c r="T1481" i="1"/>
  <c r="T1480" i="1"/>
  <c r="T1479" i="1"/>
  <c r="T1478" i="1"/>
  <c r="T1477" i="1"/>
  <c r="T1476" i="1"/>
  <c r="T1475" i="1"/>
  <c r="T1474" i="1"/>
  <c r="T1473" i="1"/>
  <c r="T1472" i="1"/>
  <c r="T1471" i="1"/>
  <c r="T1470" i="1"/>
  <c r="T1469" i="1"/>
  <c r="T1468" i="1"/>
  <c r="T1467" i="1"/>
  <c r="T1466" i="1"/>
  <c r="T1465" i="1"/>
  <c r="T1464" i="1"/>
  <c r="T1463" i="1"/>
  <c r="T1462" i="1"/>
  <c r="T1461" i="1"/>
  <c r="T1460" i="1"/>
  <c r="T1459" i="1"/>
  <c r="T1458" i="1"/>
  <c r="T1457" i="1"/>
  <c r="T1456" i="1"/>
  <c r="T1455" i="1"/>
  <c r="T1454" i="1"/>
  <c r="T1453" i="1"/>
  <c r="T1452" i="1"/>
  <c r="T1451" i="1"/>
  <c r="T1450" i="1"/>
  <c r="T1449" i="1"/>
  <c r="T1448" i="1"/>
  <c r="T1447" i="1"/>
  <c r="T1446" i="1"/>
  <c r="T1445" i="1"/>
  <c r="T1444" i="1"/>
  <c r="T1443" i="1"/>
  <c r="T1442" i="1"/>
  <c r="T1441" i="1"/>
  <c r="T1440" i="1"/>
  <c r="T1439" i="1"/>
  <c r="T1438" i="1"/>
  <c r="T1437" i="1"/>
  <c r="T1436" i="1"/>
  <c r="T1435" i="1"/>
  <c r="T1434" i="1"/>
  <c r="T1433" i="1"/>
  <c r="T1432" i="1"/>
  <c r="T1431" i="1"/>
  <c r="T1430" i="1"/>
  <c r="T1429" i="1"/>
  <c r="T1428" i="1"/>
  <c r="T1427" i="1"/>
  <c r="T1426" i="1"/>
  <c r="T1425" i="1"/>
  <c r="T1424" i="1"/>
  <c r="T1423" i="1"/>
  <c r="T1422" i="1"/>
  <c r="T1421" i="1"/>
  <c r="T1420" i="1"/>
  <c r="T1419" i="1"/>
  <c r="T1418" i="1"/>
  <c r="T1417" i="1"/>
  <c r="T1416" i="1"/>
  <c r="T1415" i="1"/>
  <c r="T1414" i="1"/>
  <c r="T1413" i="1"/>
  <c r="T1412" i="1"/>
  <c r="T1411" i="1"/>
  <c r="T1410" i="1"/>
  <c r="T1409" i="1"/>
  <c r="T1408" i="1"/>
  <c r="T1407" i="1"/>
  <c r="T1406" i="1"/>
  <c r="T1405" i="1"/>
  <c r="T1404" i="1"/>
  <c r="T1403" i="1"/>
  <c r="T1402" i="1"/>
  <c r="T1401" i="1"/>
  <c r="T1400" i="1"/>
  <c r="T1399" i="1"/>
  <c r="T1398" i="1"/>
  <c r="T1397" i="1"/>
  <c r="T1396" i="1"/>
  <c r="T1395" i="1"/>
  <c r="T1394" i="1"/>
  <c r="T1393" i="1"/>
  <c r="T1392" i="1"/>
  <c r="T1391" i="1"/>
  <c r="T1390" i="1"/>
  <c r="T1389" i="1"/>
  <c r="T1388" i="1"/>
  <c r="T1387" i="1"/>
  <c r="T1386" i="1"/>
  <c r="T1385" i="1"/>
  <c r="T1384" i="1"/>
  <c r="T1383" i="1"/>
  <c r="T1382" i="1"/>
  <c r="T1381" i="1"/>
  <c r="T1380" i="1"/>
  <c r="T1379" i="1"/>
  <c r="T1378" i="1"/>
  <c r="T1377" i="1"/>
  <c r="T1376" i="1"/>
  <c r="T1375" i="1"/>
  <c r="T1374" i="1"/>
  <c r="T1373" i="1"/>
  <c r="T1372" i="1"/>
  <c r="T1371" i="1"/>
  <c r="T1370" i="1"/>
  <c r="T1369" i="1"/>
  <c r="T1368" i="1"/>
  <c r="T1367" i="1"/>
  <c r="T1366" i="1"/>
  <c r="T1365" i="1"/>
  <c r="T1364" i="1"/>
  <c r="T1361" i="1"/>
  <c r="T1358" i="1"/>
  <c r="T1355" i="1"/>
  <c r="T1352" i="1"/>
  <c r="T1349" i="1"/>
  <c r="T1346" i="1"/>
  <c r="T1343" i="1"/>
  <c r="T1340" i="1"/>
  <c r="T1337" i="1"/>
  <c r="T1334" i="1"/>
  <c r="T1331" i="1"/>
  <c r="T1328" i="1"/>
  <c r="T1325" i="1"/>
  <c r="T1322" i="1"/>
  <c r="T1319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D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Q1256" i="1"/>
  <c r="T1255" i="1"/>
  <c r="Q1255" i="1"/>
  <c r="T1254" i="1"/>
  <c r="Q1254" i="1"/>
  <c r="T1253" i="1"/>
  <c r="Q1253" i="1"/>
  <c r="T1252" i="1"/>
  <c r="Q1252" i="1"/>
  <c r="T1251" i="1"/>
  <c r="Q1251" i="1"/>
  <c r="T1250" i="1"/>
  <c r="Q1250" i="1"/>
  <c r="T1249" i="1"/>
  <c r="Q1249" i="1"/>
  <c r="L1249" i="1"/>
  <c r="T1248" i="1"/>
  <c r="Q1248" i="1"/>
  <c r="L1248" i="1"/>
  <c r="T1247" i="1"/>
  <c r="Q1247" i="1"/>
  <c r="L1247" i="1"/>
  <c r="T1246" i="1"/>
  <c r="Q1246" i="1"/>
  <c r="L1246" i="1"/>
  <c r="T1245" i="1"/>
  <c r="Q1245" i="1"/>
  <c r="L1245" i="1"/>
  <c r="T1244" i="1"/>
  <c r="Q1244" i="1"/>
  <c r="L1244" i="1"/>
  <c r="T1243" i="1"/>
  <c r="Q1243" i="1"/>
  <c r="L1243" i="1"/>
  <c r="T1242" i="1"/>
  <c r="Q1242" i="1"/>
  <c r="L1242" i="1"/>
  <c r="T1241" i="1"/>
  <c r="Q1241" i="1"/>
  <c r="L1241" i="1"/>
  <c r="T1240" i="1"/>
  <c r="Q1240" i="1"/>
  <c r="L1240" i="1"/>
  <c r="T1239" i="1"/>
  <c r="Q1239" i="1"/>
  <c r="L1239" i="1"/>
  <c r="T1238" i="1"/>
  <c r="Q1238" i="1"/>
  <c r="L1238" i="1"/>
  <c r="T1237" i="1"/>
  <c r="Q1237" i="1"/>
  <c r="L1237" i="1"/>
  <c r="T1236" i="1"/>
  <c r="Q1236" i="1"/>
  <c r="L1236" i="1"/>
  <c r="T1235" i="1"/>
  <c r="Q1235" i="1"/>
  <c r="L1235" i="1"/>
  <c r="T1234" i="1"/>
  <c r="Q1234" i="1"/>
  <c r="L1234" i="1"/>
  <c r="T1233" i="1"/>
  <c r="Q1233" i="1"/>
  <c r="L1233" i="1"/>
  <c r="T1232" i="1"/>
  <c r="Q1232" i="1"/>
  <c r="L1232" i="1"/>
  <c r="T1231" i="1"/>
  <c r="Q1231" i="1"/>
  <c r="L1231" i="1"/>
  <c r="T1230" i="1"/>
  <c r="Q1230" i="1"/>
  <c r="L1230" i="1"/>
  <c r="T1229" i="1"/>
  <c r="Q1229" i="1"/>
  <c r="L1229" i="1"/>
  <c r="T1228" i="1"/>
  <c r="Q1228" i="1"/>
  <c r="L1228" i="1"/>
  <c r="T1227" i="1"/>
  <c r="Q1227" i="1"/>
  <c r="T1226" i="1"/>
  <c r="Q1226" i="1"/>
  <c r="L1226" i="1"/>
  <c r="T1225" i="1"/>
  <c r="Q1225" i="1"/>
  <c r="L1225" i="1"/>
  <c r="T1224" i="1"/>
  <c r="Q1224" i="1"/>
  <c r="L1224" i="1"/>
  <c r="T1223" i="1"/>
  <c r="Q1223" i="1"/>
  <c r="L1223" i="1"/>
  <c r="T1222" i="1"/>
  <c r="Q1222" i="1"/>
  <c r="L1222" i="1"/>
  <c r="T1221" i="1"/>
  <c r="Q1221" i="1"/>
  <c r="L1221" i="1"/>
  <c r="T1220" i="1"/>
  <c r="Q1220" i="1"/>
  <c r="L1220" i="1"/>
  <c r="T1219" i="1"/>
  <c r="Q1219" i="1"/>
  <c r="L1219" i="1"/>
  <c r="T1218" i="1"/>
  <c r="Q1218" i="1"/>
  <c r="L1218" i="1"/>
  <c r="T1217" i="1"/>
  <c r="Q1217" i="1"/>
  <c r="L1217" i="1"/>
  <c r="T1216" i="1"/>
  <c r="Q1216" i="1"/>
  <c r="L1216" i="1"/>
  <c r="T1215" i="1"/>
  <c r="Q1215" i="1"/>
  <c r="L1215" i="1"/>
  <c r="T1214" i="1"/>
  <c r="Q1214" i="1"/>
  <c r="L1214" i="1"/>
  <c r="T1213" i="1"/>
  <c r="Q1213" i="1"/>
  <c r="L1213" i="1"/>
  <c r="T1212" i="1"/>
  <c r="Q1212" i="1"/>
  <c r="L1212" i="1"/>
  <c r="T1211" i="1"/>
  <c r="Q1211" i="1"/>
  <c r="L1211" i="1"/>
  <c r="T1210" i="1"/>
  <c r="Q1210" i="1"/>
  <c r="L1210" i="1"/>
  <c r="T1209" i="1"/>
  <c r="Q1209" i="1"/>
  <c r="T1208" i="1"/>
  <c r="Q1208" i="1"/>
  <c r="T1207" i="1"/>
  <c r="Q1207" i="1"/>
  <c r="T1206" i="1"/>
  <c r="Q1206" i="1"/>
  <c r="L1206" i="1"/>
  <c r="T1205" i="1"/>
  <c r="Q1205" i="1"/>
  <c r="L1205" i="1"/>
  <c r="T1204" i="1"/>
  <c r="Q1204" i="1"/>
  <c r="T1203" i="1"/>
  <c r="Q1203" i="1"/>
  <c r="L1203" i="1"/>
  <c r="T1202" i="1"/>
  <c r="Q1202" i="1"/>
  <c r="L1202" i="1"/>
  <c r="T1201" i="1"/>
  <c r="Q1201" i="1"/>
  <c r="L1201" i="1"/>
  <c r="T1200" i="1"/>
  <c r="Q1200" i="1"/>
  <c r="L1200" i="1"/>
  <c r="T1199" i="1"/>
  <c r="Q1199" i="1"/>
  <c r="L1199" i="1"/>
  <c r="T1198" i="1"/>
  <c r="Q1198" i="1"/>
  <c r="L1198" i="1"/>
  <c r="T1197" i="1"/>
  <c r="Q1197" i="1"/>
  <c r="L1197" i="1"/>
  <c r="T1196" i="1"/>
  <c r="Q1196" i="1"/>
  <c r="L1196" i="1"/>
  <c r="T1195" i="1"/>
  <c r="Q1195" i="1"/>
  <c r="L1195" i="1"/>
  <c r="T1194" i="1"/>
  <c r="Q1194" i="1"/>
  <c r="T1193" i="1"/>
  <c r="Q1193" i="1"/>
  <c r="T1192" i="1"/>
  <c r="Q1192" i="1"/>
  <c r="L1192" i="1"/>
  <c r="T1191" i="1"/>
  <c r="Q1191" i="1"/>
  <c r="L1191" i="1"/>
  <c r="T1190" i="1"/>
  <c r="Q1190" i="1"/>
  <c r="T1189" i="1"/>
  <c r="Q1189" i="1"/>
  <c r="T1188" i="1"/>
  <c r="Q1188" i="1"/>
  <c r="L1188" i="1"/>
  <c r="T1187" i="1"/>
  <c r="Q1187" i="1"/>
  <c r="L1187" i="1"/>
  <c r="T1186" i="1"/>
  <c r="Q1186" i="1"/>
  <c r="L1186" i="1"/>
  <c r="T1185" i="1"/>
  <c r="Q1185" i="1"/>
  <c r="L1185" i="1"/>
  <c r="T1184" i="1"/>
  <c r="Q1184" i="1"/>
  <c r="L1184" i="1"/>
  <c r="T1183" i="1"/>
  <c r="Q1183" i="1"/>
  <c r="L1183" i="1"/>
  <c r="T1182" i="1"/>
  <c r="Q1182" i="1"/>
  <c r="L1182" i="1"/>
  <c r="T1181" i="1"/>
  <c r="Q1181" i="1"/>
  <c r="L1181" i="1"/>
  <c r="T1180" i="1"/>
  <c r="Q1180" i="1"/>
  <c r="L1180" i="1"/>
  <c r="T1179" i="1"/>
  <c r="Q1179" i="1"/>
  <c r="L1179" i="1"/>
  <c r="T1178" i="1"/>
  <c r="Q1178" i="1"/>
  <c r="L1178" i="1"/>
  <c r="T1177" i="1"/>
  <c r="Q1177" i="1"/>
  <c r="L1177" i="1"/>
  <c r="T1176" i="1"/>
  <c r="Q1176" i="1"/>
  <c r="L1176" i="1"/>
  <c r="T1175" i="1"/>
  <c r="Q1175" i="1"/>
  <c r="L1175" i="1"/>
  <c r="T1174" i="1"/>
  <c r="Q1174" i="1"/>
  <c r="L1174" i="1"/>
  <c r="T1173" i="1"/>
  <c r="Q1173" i="1"/>
  <c r="L1173" i="1"/>
  <c r="T1172" i="1"/>
  <c r="Q1172" i="1"/>
  <c r="L1172" i="1"/>
  <c r="T1171" i="1"/>
  <c r="Q1171" i="1"/>
  <c r="L1171" i="1"/>
  <c r="T1170" i="1"/>
  <c r="Q1170" i="1"/>
  <c r="L1170" i="1"/>
  <c r="T1169" i="1"/>
  <c r="Q1169" i="1"/>
  <c r="L1169" i="1"/>
  <c r="T1168" i="1"/>
  <c r="Q1168" i="1"/>
  <c r="L1168" i="1"/>
  <c r="T1167" i="1"/>
  <c r="Q1167" i="1"/>
  <c r="T1166" i="1"/>
  <c r="Q1166" i="1"/>
  <c r="T1165" i="1"/>
  <c r="Q1165" i="1"/>
  <c r="L1165" i="1"/>
  <c r="T1164" i="1"/>
  <c r="Q1164" i="1"/>
  <c r="T1163" i="1"/>
  <c r="Q1163" i="1"/>
  <c r="L1163" i="1"/>
  <c r="T1162" i="1"/>
  <c r="Q1162" i="1"/>
  <c r="L1162" i="1"/>
  <c r="T1161" i="1"/>
  <c r="Q1161" i="1"/>
  <c r="L1161" i="1"/>
  <c r="T1160" i="1"/>
  <c r="Q1160" i="1"/>
  <c r="L1160" i="1"/>
  <c r="T1159" i="1"/>
  <c r="Q1159" i="1"/>
  <c r="L1159" i="1"/>
  <c r="T1158" i="1"/>
  <c r="Q1158" i="1"/>
  <c r="L1158" i="1"/>
  <c r="T1157" i="1"/>
  <c r="Q1157" i="1"/>
  <c r="T1156" i="1"/>
  <c r="Q1156" i="1"/>
  <c r="T1155" i="1"/>
  <c r="Q1155" i="1"/>
  <c r="L1155" i="1"/>
  <c r="T1154" i="1"/>
  <c r="Q1154" i="1"/>
  <c r="L1154" i="1"/>
  <c r="T1153" i="1"/>
  <c r="Q1153" i="1"/>
  <c r="L1153" i="1"/>
  <c r="T1152" i="1"/>
  <c r="Q1152" i="1"/>
  <c r="T1151" i="1"/>
  <c r="Q1151" i="1"/>
  <c r="T1150" i="1"/>
  <c r="Q1150" i="1"/>
  <c r="L1150" i="1"/>
  <c r="T1149" i="1"/>
  <c r="Q1149" i="1"/>
  <c r="L1149" i="1"/>
  <c r="T1148" i="1"/>
  <c r="Q1148" i="1"/>
  <c r="L1148" i="1"/>
  <c r="T1147" i="1"/>
  <c r="Q1147" i="1"/>
  <c r="L1147" i="1"/>
  <c r="T1146" i="1"/>
  <c r="Q1146" i="1"/>
  <c r="L1146" i="1"/>
  <c r="T1145" i="1"/>
  <c r="Q1145" i="1"/>
  <c r="L1145" i="1"/>
  <c r="T1144" i="1"/>
  <c r="Q1144" i="1"/>
  <c r="L1144" i="1"/>
  <c r="T1143" i="1"/>
  <c r="Q1143" i="1"/>
  <c r="L1143" i="1"/>
  <c r="T1142" i="1"/>
  <c r="Q1142" i="1"/>
  <c r="L1142" i="1"/>
  <c r="T1141" i="1"/>
  <c r="Q1141" i="1"/>
  <c r="L1141" i="1"/>
  <c r="T1140" i="1"/>
  <c r="Q1140" i="1"/>
  <c r="L1140" i="1"/>
  <c r="T1139" i="1"/>
  <c r="Q1139" i="1"/>
  <c r="L1139" i="1"/>
  <c r="T1138" i="1"/>
  <c r="Q1138" i="1"/>
  <c r="L1138" i="1"/>
  <c r="T1137" i="1"/>
  <c r="Q1137" i="1"/>
  <c r="L1137" i="1"/>
  <c r="T1136" i="1"/>
  <c r="Q1136" i="1"/>
  <c r="L1136" i="1"/>
  <c r="T1135" i="1"/>
  <c r="Q1135" i="1"/>
  <c r="L1135" i="1"/>
  <c r="T1134" i="1"/>
  <c r="Q1134" i="1"/>
  <c r="L1134" i="1"/>
  <c r="T1133" i="1"/>
  <c r="Q1133" i="1"/>
  <c r="L1133" i="1"/>
  <c r="T1132" i="1"/>
  <c r="Q1132" i="1"/>
  <c r="L1132" i="1"/>
  <c r="T1131" i="1"/>
  <c r="Q1131" i="1"/>
  <c r="L1131" i="1"/>
  <c r="T1130" i="1"/>
  <c r="Q1130" i="1"/>
  <c r="L1130" i="1"/>
  <c r="T1129" i="1"/>
  <c r="Q1129" i="1"/>
  <c r="L1129" i="1"/>
  <c r="T1128" i="1"/>
  <c r="Q1128" i="1"/>
  <c r="L1128" i="1"/>
  <c r="T1127" i="1"/>
  <c r="Q1127" i="1"/>
  <c r="L1127" i="1"/>
  <c r="T1126" i="1"/>
  <c r="Q1126" i="1"/>
  <c r="L1126" i="1"/>
  <c r="T1125" i="1"/>
  <c r="Q1125" i="1"/>
  <c r="L1125" i="1"/>
  <c r="T1124" i="1"/>
  <c r="Q1124" i="1"/>
  <c r="L1124" i="1"/>
  <c r="T1123" i="1"/>
  <c r="Q1123" i="1"/>
  <c r="L1123" i="1"/>
  <c r="T1122" i="1"/>
  <c r="Q1122" i="1"/>
  <c r="L1122" i="1"/>
  <c r="T1121" i="1"/>
  <c r="Q1121" i="1"/>
  <c r="L1121" i="1"/>
  <c r="T1120" i="1"/>
  <c r="Q1120" i="1"/>
  <c r="L1120" i="1"/>
  <c r="T1119" i="1"/>
  <c r="Q1119" i="1"/>
  <c r="L1119" i="1"/>
  <c r="T1118" i="1"/>
  <c r="Q1118" i="1"/>
  <c r="L1118" i="1"/>
  <c r="T1117" i="1"/>
  <c r="Q1117" i="1"/>
  <c r="L1117" i="1"/>
  <c r="T1116" i="1"/>
  <c r="Q1116" i="1"/>
  <c r="L1116" i="1"/>
  <c r="T1115" i="1"/>
  <c r="Q1115" i="1"/>
  <c r="L1115" i="1"/>
  <c r="T1114" i="1"/>
  <c r="Q1114" i="1"/>
  <c r="L1114" i="1"/>
  <c r="T1113" i="1"/>
  <c r="Q1113" i="1"/>
  <c r="L1113" i="1"/>
  <c r="T1112" i="1"/>
  <c r="Q1112" i="1"/>
  <c r="L1112" i="1"/>
  <c r="T1111" i="1"/>
  <c r="Q1111" i="1"/>
  <c r="L1111" i="1"/>
  <c r="T1110" i="1"/>
  <c r="Q1110" i="1"/>
  <c r="L1110" i="1"/>
  <c r="T1109" i="1"/>
  <c r="Q1109" i="1"/>
  <c r="L1109" i="1"/>
  <c r="T1108" i="1"/>
  <c r="Q1108" i="1"/>
  <c r="L1108" i="1"/>
  <c r="T1107" i="1"/>
  <c r="Q1107" i="1"/>
  <c r="L1107" i="1"/>
  <c r="T1106" i="1"/>
  <c r="Q1106" i="1"/>
  <c r="L1106" i="1"/>
  <c r="T1105" i="1"/>
  <c r="Q1105" i="1"/>
  <c r="L1105" i="1"/>
  <c r="T1104" i="1"/>
  <c r="Q1104" i="1"/>
  <c r="L1104" i="1"/>
  <c r="T1103" i="1"/>
  <c r="Q1103" i="1"/>
  <c r="L1103" i="1"/>
  <c r="T1102" i="1"/>
  <c r="Q1102" i="1"/>
  <c r="L1102" i="1"/>
  <c r="T1101" i="1"/>
  <c r="Q1101" i="1"/>
  <c r="L1101" i="1"/>
  <c r="T1100" i="1"/>
  <c r="Q1100" i="1"/>
  <c r="L1100" i="1"/>
  <c r="T1099" i="1"/>
  <c r="Q1099" i="1"/>
  <c r="L1099" i="1"/>
  <c r="T1098" i="1"/>
  <c r="Q1098" i="1"/>
  <c r="L1098" i="1"/>
  <c r="T1097" i="1"/>
  <c r="Q1097" i="1"/>
  <c r="L1097" i="1"/>
  <c r="T1096" i="1"/>
  <c r="Q1096" i="1"/>
  <c r="L1096" i="1"/>
  <c r="T1095" i="1"/>
  <c r="Q1095" i="1"/>
  <c r="L1095" i="1"/>
  <c r="T1094" i="1"/>
  <c r="Q1094" i="1"/>
  <c r="L1094" i="1"/>
  <c r="T1093" i="1"/>
  <c r="Q1093" i="1"/>
  <c r="L1093" i="1"/>
  <c r="T1092" i="1"/>
  <c r="Q1092" i="1"/>
  <c r="L1092" i="1"/>
  <c r="T1091" i="1"/>
  <c r="Q1091" i="1"/>
  <c r="L1091" i="1"/>
  <c r="T1090" i="1"/>
  <c r="Q1090" i="1"/>
  <c r="L1090" i="1"/>
  <c r="T1089" i="1"/>
  <c r="Q1089" i="1"/>
  <c r="L1089" i="1"/>
  <c r="T1088" i="1"/>
  <c r="Q1088" i="1"/>
  <c r="L1088" i="1"/>
  <c r="T1087" i="1"/>
  <c r="Q1087" i="1"/>
  <c r="L1087" i="1"/>
  <c r="T1086" i="1"/>
  <c r="Q1086" i="1"/>
  <c r="L1086" i="1"/>
  <c r="T1085" i="1"/>
  <c r="Q1085" i="1"/>
  <c r="L1085" i="1"/>
  <c r="T1084" i="1"/>
  <c r="Q1084" i="1"/>
  <c r="L1084" i="1"/>
  <c r="T1083" i="1"/>
  <c r="Q1083" i="1"/>
  <c r="L1083" i="1"/>
  <c r="T1082" i="1"/>
  <c r="Q1082" i="1"/>
  <c r="L1082" i="1"/>
  <c r="T1081" i="1"/>
  <c r="Q1081" i="1"/>
  <c r="L1081" i="1"/>
  <c r="T1080" i="1"/>
  <c r="Q1080" i="1"/>
  <c r="L1080" i="1"/>
  <c r="T1079" i="1"/>
  <c r="Q1079" i="1"/>
  <c r="L1079" i="1"/>
  <c r="T1078" i="1"/>
  <c r="Q1078" i="1"/>
  <c r="L1078" i="1"/>
  <c r="T1077" i="1"/>
  <c r="Q1077" i="1"/>
  <c r="L1077" i="1"/>
  <c r="T1076" i="1"/>
  <c r="Q1076" i="1"/>
  <c r="L1076" i="1"/>
  <c r="T1075" i="1"/>
  <c r="Q1075" i="1"/>
  <c r="L1075" i="1"/>
  <c r="T1074" i="1"/>
  <c r="Q1074" i="1"/>
  <c r="L1074" i="1"/>
  <c r="T1073" i="1"/>
  <c r="Q1073" i="1"/>
  <c r="L1073" i="1"/>
  <c r="T1072" i="1"/>
  <c r="Q1072" i="1"/>
  <c r="L1072" i="1"/>
  <c r="T1071" i="1"/>
  <c r="Q1071" i="1"/>
  <c r="L1071" i="1"/>
  <c r="T1070" i="1"/>
  <c r="Q1070" i="1"/>
  <c r="L1070" i="1"/>
  <c r="T1069" i="1"/>
  <c r="Q1069" i="1"/>
  <c r="L1069" i="1"/>
  <c r="T1068" i="1"/>
  <c r="Q1068" i="1"/>
  <c r="L1068" i="1"/>
  <c r="T1067" i="1"/>
  <c r="Q1067" i="1"/>
  <c r="L1067" i="1"/>
  <c r="T1066" i="1"/>
  <c r="Q1066" i="1"/>
  <c r="L1066" i="1"/>
  <c r="T1065" i="1"/>
  <c r="Q1065" i="1"/>
  <c r="L1065" i="1"/>
  <c r="T1064" i="1"/>
  <c r="Q1064" i="1"/>
  <c r="L1064" i="1"/>
  <c r="T1063" i="1"/>
  <c r="Q1063" i="1"/>
  <c r="L1063" i="1"/>
  <c r="T1062" i="1"/>
  <c r="Q1062" i="1"/>
  <c r="T1061" i="1"/>
  <c r="Q1061" i="1"/>
  <c r="T1060" i="1"/>
  <c r="Q1060" i="1"/>
  <c r="T1059" i="1"/>
  <c r="Q1059" i="1"/>
  <c r="T1058" i="1"/>
  <c r="Q1058" i="1"/>
  <c r="L1058" i="1"/>
  <c r="T1057" i="1"/>
  <c r="Q1057" i="1"/>
  <c r="L1057" i="1"/>
  <c r="T1056" i="1"/>
  <c r="Q1056" i="1"/>
  <c r="L1056" i="1"/>
  <c r="T1055" i="1"/>
  <c r="Q1055" i="1"/>
  <c r="L1055" i="1"/>
  <c r="T1054" i="1"/>
  <c r="Q1054" i="1"/>
  <c r="L1054" i="1"/>
  <c r="T1053" i="1"/>
  <c r="Q1053" i="1"/>
  <c r="L1053" i="1"/>
  <c r="T1052" i="1"/>
  <c r="Q1052" i="1"/>
  <c r="L1052" i="1"/>
  <c r="T1051" i="1"/>
  <c r="Q1051" i="1"/>
  <c r="L1051" i="1"/>
  <c r="T1050" i="1"/>
  <c r="Q1050" i="1"/>
  <c r="L1050" i="1"/>
  <c r="T1049" i="1"/>
  <c r="Q1049" i="1"/>
  <c r="T1048" i="1"/>
  <c r="Q1048" i="1"/>
  <c r="L1048" i="1"/>
  <c r="T1047" i="1"/>
  <c r="Q1047" i="1"/>
  <c r="L1047" i="1"/>
  <c r="T1046" i="1"/>
  <c r="Q1046" i="1"/>
  <c r="L1046" i="1"/>
  <c r="T1045" i="1"/>
  <c r="Q1045" i="1"/>
  <c r="L1045" i="1"/>
  <c r="T1044" i="1"/>
  <c r="Q1044" i="1"/>
  <c r="L1044" i="1"/>
  <c r="T1043" i="1"/>
  <c r="Q1043" i="1"/>
  <c r="L1043" i="1"/>
  <c r="T1042" i="1"/>
  <c r="Q1042" i="1"/>
  <c r="T1041" i="1"/>
  <c r="Q1041" i="1"/>
  <c r="L1041" i="1"/>
  <c r="T1040" i="1"/>
  <c r="Q1040" i="1"/>
  <c r="L1040" i="1"/>
  <c r="T1039" i="1"/>
  <c r="Q1039" i="1"/>
  <c r="L1039" i="1"/>
  <c r="T1038" i="1"/>
  <c r="Q1038" i="1"/>
  <c r="L1038" i="1"/>
  <c r="T1037" i="1"/>
  <c r="Q1037" i="1"/>
  <c r="L1037" i="1"/>
  <c r="T1036" i="1"/>
  <c r="Q1036" i="1"/>
  <c r="L1036" i="1"/>
  <c r="T1035" i="1"/>
  <c r="Q1035" i="1"/>
  <c r="L1035" i="1"/>
  <c r="T1034" i="1"/>
  <c r="Q1034" i="1"/>
  <c r="L1034" i="1"/>
  <c r="T1033" i="1"/>
  <c r="Q1033" i="1"/>
  <c r="L1033" i="1"/>
  <c r="T1032" i="1"/>
  <c r="Q1032" i="1"/>
  <c r="L1032" i="1"/>
  <c r="T1031" i="1"/>
  <c r="Q1031" i="1"/>
  <c r="L1031" i="1"/>
  <c r="T1030" i="1"/>
  <c r="Q1030" i="1"/>
  <c r="L1030" i="1"/>
  <c r="T1029" i="1"/>
  <c r="Q1029" i="1"/>
  <c r="L1029" i="1"/>
  <c r="T1028" i="1"/>
  <c r="Q1028" i="1"/>
  <c r="T1027" i="1"/>
  <c r="Q1027" i="1"/>
  <c r="T1026" i="1"/>
  <c r="Q1026" i="1"/>
  <c r="T1025" i="1"/>
  <c r="Q1025" i="1"/>
  <c r="T1024" i="1"/>
  <c r="Q1024" i="1"/>
  <c r="L1024" i="1"/>
  <c r="T1023" i="1"/>
  <c r="Q1023" i="1"/>
  <c r="L1023" i="1"/>
  <c r="T1022" i="1"/>
  <c r="Q1022" i="1"/>
  <c r="L1022" i="1"/>
  <c r="T1021" i="1"/>
  <c r="Q1021" i="1"/>
  <c r="L1021" i="1"/>
  <c r="T1020" i="1"/>
  <c r="Q1020" i="1"/>
  <c r="T1019" i="1"/>
  <c r="Q1019" i="1"/>
  <c r="L1019" i="1"/>
  <c r="T1018" i="1"/>
  <c r="Q1018" i="1"/>
  <c r="T1017" i="1"/>
  <c r="Q1017" i="1"/>
  <c r="T1016" i="1"/>
  <c r="Q1016" i="1"/>
  <c r="T1015" i="1"/>
  <c r="Q1015" i="1"/>
  <c r="T1014" i="1"/>
  <c r="Q1014" i="1"/>
  <c r="T1013" i="1"/>
  <c r="Q1013" i="1"/>
  <c r="T1012" i="1"/>
  <c r="Q1012" i="1"/>
  <c r="T1011" i="1"/>
  <c r="Q1011" i="1"/>
  <c r="T1010" i="1"/>
  <c r="Q1010" i="1"/>
  <c r="T1009" i="1"/>
  <c r="Q1009" i="1"/>
  <c r="T1008" i="1"/>
  <c r="Q1008" i="1"/>
  <c r="T1007" i="1"/>
  <c r="Q1007" i="1"/>
  <c r="T1006" i="1"/>
  <c r="Q1006" i="1"/>
  <c r="T1005" i="1"/>
  <c r="Q1005" i="1"/>
  <c r="T1004" i="1"/>
  <c r="Q1004" i="1"/>
  <c r="T1003" i="1"/>
  <c r="Q1003" i="1"/>
  <c r="T1002" i="1"/>
  <c r="Q1002" i="1"/>
  <c r="T1001" i="1"/>
  <c r="Q1001" i="1"/>
  <c r="T1000" i="1"/>
  <c r="Q1000" i="1"/>
  <c r="T999" i="1"/>
  <c r="Q999" i="1"/>
  <c r="L999" i="1"/>
  <c r="T998" i="1"/>
  <c r="Q998" i="1"/>
  <c r="L998" i="1"/>
  <c r="T997" i="1"/>
  <c r="Q997" i="1"/>
  <c r="L997" i="1"/>
  <c r="T996" i="1"/>
  <c r="Q996" i="1"/>
  <c r="L996" i="1"/>
  <c r="T995" i="1"/>
  <c r="Q995" i="1"/>
  <c r="L995" i="1"/>
  <c r="T994" i="1"/>
  <c r="Q994" i="1"/>
  <c r="L994" i="1"/>
  <c r="T993" i="1"/>
  <c r="Q993" i="1"/>
  <c r="L993" i="1"/>
  <c r="T992" i="1"/>
  <c r="Q992" i="1"/>
  <c r="L992" i="1"/>
  <c r="T991" i="1"/>
  <c r="Q991" i="1"/>
  <c r="L991" i="1"/>
  <c r="T990" i="1"/>
  <c r="Q990" i="1"/>
  <c r="L990" i="1"/>
  <c r="T989" i="1"/>
  <c r="Q989" i="1"/>
  <c r="L989" i="1"/>
  <c r="T988" i="1"/>
  <c r="Q988" i="1"/>
  <c r="L988" i="1"/>
  <c r="T987" i="1"/>
  <c r="Q987" i="1"/>
  <c r="L987" i="1"/>
  <c r="T986" i="1"/>
  <c r="Q986" i="1"/>
  <c r="L986" i="1"/>
  <c r="T985" i="1"/>
  <c r="Q985" i="1"/>
  <c r="L985" i="1"/>
  <c r="T984" i="1"/>
  <c r="Q984" i="1"/>
  <c r="L984" i="1"/>
  <c r="T983" i="1"/>
  <c r="Q983" i="1"/>
  <c r="L983" i="1"/>
  <c r="T982" i="1"/>
  <c r="Q982" i="1"/>
  <c r="L982" i="1"/>
  <c r="T981" i="1"/>
  <c r="Q981" i="1"/>
  <c r="L981" i="1"/>
  <c r="T980" i="1"/>
  <c r="Q980" i="1"/>
  <c r="L980" i="1"/>
  <c r="T979" i="1"/>
  <c r="Q979" i="1"/>
  <c r="L979" i="1"/>
  <c r="T978" i="1"/>
  <c r="Q978" i="1"/>
  <c r="L978" i="1"/>
  <c r="T977" i="1"/>
  <c r="Q977" i="1"/>
  <c r="L977" i="1"/>
  <c r="T976" i="1"/>
  <c r="Q976" i="1"/>
  <c r="L976" i="1"/>
  <c r="T975" i="1"/>
  <c r="Q975" i="1"/>
  <c r="L975" i="1"/>
  <c r="T974" i="1"/>
  <c r="Q974" i="1"/>
  <c r="L974" i="1"/>
  <c r="T973" i="1"/>
  <c r="Q973" i="1"/>
  <c r="L973" i="1"/>
  <c r="T972" i="1"/>
  <c r="Q972" i="1"/>
  <c r="L972" i="1"/>
  <c r="T971" i="1"/>
  <c r="Q971" i="1"/>
  <c r="L971" i="1"/>
  <c r="T970" i="1"/>
  <c r="Q970" i="1"/>
  <c r="L970" i="1"/>
  <c r="T969" i="1"/>
  <c r="Q969" i="1"/>
  <c r="T968" i="1"/>
  <c r="Q968" i="1"/>
  <c r="L968" i="1"/>
  <c r="T967" i="1"/>
  <c r="Q967" i="1"/>
  <c r="L967" i="1"/>
  <c r="T966" i="1"/>
  <c r="Q966" i="1"/>
  <c r="L966" i="1"/>
  <c r="T965" i="1"/>
  <c r="Q965" i="1"/>
  <c r="L965" i="1"/>
  <c r="T964" i="1"/>
  <c r="Q964" i="1"/>
  <c r="L964" i="1"/>
  <c r="T963" i="1"/>
  <c r="Q963" i="1"/>
  <c r="T962" i="1"/>
  <c r="Q962" i="1"/>
  <c r="L962" i="1"/>
  <c r="T961" i="1"/>
  <c r="Q961" i="1"/>
  <c r="L961" i="1"/>
  <c r="T960" i="1"/>
  <c r="Q960" i="1"/>
  <c r="L960" i="1"/>
  <c r="T959" i="1"/>
  <c r="Q959" i="1"/>
  <c r="L959" i="1"/>
  <c r="T958" i="1"/>
  <c r="Q958" i="1"/>
  <c r="L958" i="1"/>
  <c r="T957" i="1"/>
  <c r="Q957" i="1"/>
  <c r="T956" i="1"/>
  <c r="Q956" i="1"/>
  <c r="L956" i="1"/>
  <c r="T955" i="1"/>
  <c r="Q955" i="1"/>
  <c r="L955" i="1"/>
  <c r="L1254" i="1" s="1"/>
  <c r="T954" i="1"/>
  <c r="Q954" i="1"/>
  <c r="L954" i="1"/>
  <c r="T953" i="1"/>
  <c r="Q953" i="1"/>
  <c r="L953" i="1"/>
  <c r="T952" i="1"/>
  <c r="Q952" i="1"/>
  <c r="T951" i="1"/>
  <c r="Q951" i="1"/>
  <c r="T950" i="1"/>
  <c r="Q950" i="1"/>
  <c r="L950" i="1"/>
  <c r="T949" i="1"/>
  <c r="Q949" i="1"/>
  <c r="L949" i="1"/>
  <c r="T948" i="1"/>
  <c r="Q948" i="1"/>
  <c r="L948" i="1"/>
  <c r="T947" i="1"/>
  <c r="Q947" i="1"/>
  <c r="L947" i="1"/>
  <c r="T946" i="1"/>
  <c r="Q946" i="1"/>
  <c r="L946" i="1"/>
  <c r="T945" i="1"/>
  <c r="Q945" i="1"/>
  <c r="L945" i="1"/>
  <c r="T944" i="1"/>
  <c r="Q944" i="1"/>
  <c r="L944" i="1"/>
  <c r="T943" i="1"/>
  <c r="Q943" i="1"/>
  <c r="L943" i="1"/>
  <c r="T942" i="1"/>
  <c r="Q942" i="1"/>
  <c r="L942" i="1"/>
  <c r="T941" i="1"/>
  <c r="Q941" i="1"/>
  <c r="L941" i="1"/>
  <c r="T940" i="1"/>
  <c r="Q940" i="1"/>
  <c r="L940" i="1"/>
  <c r="T939" i="1"/>
  <c r="Q939" i="1"/>
  <c r="L939" i="1"/>
  <c r="T938" i="1"/>
  <c r="Q938" i="1"/>
  <c r="L938" i="1"/>
  <c r="T937" i="1"/>
  <c r="Q937" i="1"/>
  <c r="L937" i="1"/>
  <c r="T936" i="1"/>
  <c r="Q936" i="1"/>
  <c r="L936" i="1"/>
  <c r="T935" i="1"/>
  <c r="Q935" i="1"/>
  <c r="L935" i="1"/>
  <c r="T934" i="1"/>
  <c r="Q934" i="1"/>
  <c r="L934" i="1"/>
  <c r="T933" i="1"/>
  <c r="Q933" i="1"/>
  <c r="L933" i="1"/>
  <c r="T932" i="1"/>
  <c r="Q932" i="1"/>
  <c r="L932" i="1"/>
  <c r="T931" i="1"/>
  <c r="Q931" i="1"/>
  <c r="L931" i="1"/>
  <c r="T930" i="1"/>
  <c r="Q930" i="1"/>
  <c r="L930" i="1"/>
  <c r="T929" i="1"/>
  <c r="Q929" i="1"/>
  <c r="L929" i="1"/>
  <c r="T928" i="1"/>
  <c r="Q928" i="1"/>
  <c r="L928" i="1"/>
  <c r="T927" i="1"/>
  <c r="Q927" i="1"/>
  <c r="L927" i="1"/>
  <c r="T926" i="1"/>
  <c r="Q926" i="1"/>
  <c r="L926" i="1"/>
  <c r="T925" i="1"/>
  <c r="Q925" i="1"/>
  <c r="L925" i="1"/>
  <c r="T924" i="1"/>
  <c r="Q924" i="1"/>
  <c r="L924" i="1"/>
  <c r="T923" i="1"/>
  <c r="Q923" i="1"/>
  <c r="L923" i="1"/>
  <c r="T922" i="1"/>
  <c r="Q922" i="1"/>
  <c r="L922" i="1"/>
  <c r="T921" i="1"/>
  <c r="Q921" i="1"/>
  <c r="L921" i="1"/>
  <c r="T920" i="1"/>
  <c r="Q920" i="1"/>
  <c r="L920" i="1"/>
  <c r="T919" i="1"/>
  <c r="Q919" i="1"/>
  <c r="L919" i="1"/>
  <c r="T918" i="1"/>
  <c r="Q918" i="1"/>
  <c r="L918" i="1"/>
  <c r="T917" i="1"/>
  <c r="Q917" i="1"/>
  <c r="L917" i="1"/>
  <c r="T916" i="1"/>
  <c r="Q916" i="1"/>
  <c r="L916" i="1"/>
  <c r="T915" i="1"/>
  <c r="Q915" i="1"/>
  <c r="L915" i="1"/>
  <c r="T914" i="1"/>
  <c r="Q914" i="1"/>
  <c r="L914" i="1"/>
  <c r="T913" i="1"/>
  <c r="Q913" i="1"/>
  <c r="L913" i="1"/>
  <c r="T912" i="1"/>
  <c r="Q912" i="1"/>
  <c r="T911" i="1"/>
  <c r="Q911" i="1"/>
  <c r="L911" i="1"/>
  <c r="T910" i="1"/>
  <c r="Q910" i="1"/>
  <c r="L910" i="1"/>
  <c r="T909" i="1"/>
  <c r="Q909" i="1"/>
  <c r="L909" i="1"/>
  <c r="T908" i="1"/>
  <c r="Q908" i="1"/>
  <c r="L908" i="1"/>
  <c r="T907" i="1"/>
  <c r="Q907" i="1"/>
  <c r="L907" i="1"/>
  <c r="T906" i="1"/>
  <c r="Q906" i="1"/>
  <c r="L906" i="1"/>
  <c r="T905" i="1"/>
  <c r="Q905" i="1"/>
  <c r="L905" i="1"/>
  <c r="T904" i="1"/>
  <c r="Q904" i="1"/>
  <c r="L904" i="1"/>
  <c r="T903" i="1"/>
  <c r="Q903" i="1"/>
  <c r="L903" i="1"/>
  <c r="T902" i="1"/>
  <c r="Q902" i="1"/>
  <c r="L902" i="1"/>
  <c r="T901" i="1"/>
  <c r="Q901" i="1"/>
  <c r="L901" i="1"/>
  <c r="T900" i="1"/>
  <c r="Q900" i="1"/>
  <c r="L900" i="1"/>
  <c r="T899" i="1"/>
  <c r="Q899" i="1"/>
  <c r="L899" i="1"/>
  <c r="T898" i="1"/>
  <c r="Q898" i="1"/>
  <c r="L898" i="1"/>
  <c r="T897" i="1"/>
  <c r="Q897" i="1"/>
  <c r="L897" i="1"/>
  <c r="T896" i="1"/>
  <c r="Q896" i="1"/>
  <c r="L896" i="1"/>
  <c r="T895" i="1"/>
  <c r="Q895" i="1"/>
  <c r="L895" i="1"/>
  <c r="T894" i="1"/>
  <c r="Q894" i="1"/>
  <c r="L894" i="1"/>
  <c r="T893" i="1"/>
  <c r="Q893" i="1"/>
  <c r="L893" i="1"/>
  <c r="T892" i="1"/>
  <c r="Q892" i="1"/>
  <c r="T891" i="1"/>
  <c r="Q891" i="1"/>
  <c r="L891" i="1"/>
  <c r="T890" i="1"/>
  <c r="Q890" i="1"/>
  <c r="L890" i="1"/>
  <c r="T889" i="1"/>
  <c r="Q889" i="1"/>
  <c r="L889" i="1"/>
  <c r="T888" i="1"/>
  <c r="Q888" i="1"/>
  <c r="L888" i="1"/>
  <c r="T887" i="1"/>
  <c r="Q887" i="1"/>
  <c r="L887" i="1"/>
  <c r="T886" i="1"/>
  <c r="Q886" i="1"/>
  <c r="L886" i="1"/>
  <c r="T885" i="1"/>
  <c r="Q885" i="1"/>
  <c r="L885" i="1"/>
  <c r="T884" i="1"/>
  <c r="Q884" i="1"/>
  <c r="L884" i="1"/>
  <c r="T883" i="1"/>
  <c r="Q883" i="1"/>
  <c r="L883" i="1"/>
  <c r="T882" i="1"/>
  <c r="Q882" i="1"/>
  <c r="L882" i="1"/>
  <c r="T881" i="1"/>
  <c r="Q881" i="1"/>
  <c r="L881" i="1"/>
  <c r="T880" i="1"/>
  <c r="Q880" i="1"/>
  <c r="L880" i="1"/>
  <c r="T879" i="1"/>
  <c r="Q879" i="1"/>
  <c r="L879" i="1"/>
  <c r="T878" i="1"/>
  <c r="Q878" i="1"/>
  <c r="L878" i="1"/>
  <c r="T877" i="1"/>
  <c r="Q877" i="1"/>
  <c r="L877" i="1"/>
  <c r="T876" i="1"/>
  <c r="Q876" i="1"/>
  <c r="L876" i="1"/>
  <c r="T875" i="1"/>
  <c r="Q875" i="1"/>
  <c r="L875" i="1"/>
  <c r="T874" i="1"/>
  <c r="Q874" i="1"/>
  <c r="L874" i="1"/>
  <c r="T873" i="1"/>
  <c r="Q873" i="1"/>
  <c r="L873" i="1"/>
  <c r="T872" i="1"/>
  <c r="Q872" i="1"/>
  <c r="L872" i="1"/>
  <c r="T871" i="1"/>
  <c r="Q871" i="1"/>
  <c r="L871" i="1"/>
  <c r="T870" i="1"/>
  <c r="Q870" i="1"/>
  <c r="L870" i="1"/>
  <c r="T869" i="1"/>
  <c r="Q869" i="1"/>
  <c r="L869" i="1"/>
  <c r="T868" i="1"/>
  <c r="Q868" i="1"/>
  <c r="L868" i="1"/>
  <c r="T867" i="1"/>
  <c r="Q867" i="1"/>
  <c r="L867" i="1"/>
  <c r="T866" i="1"/>
  <c r="Q866" i="1"/>
  <c r="L866" i="1"/>
  <c r="T865" i="1"/>
  <c r="Q865" i="1"/>
  <c r="L865" i="1"/>
  <c r="T864" i="1"/>
  <c r="Q864" i="1"/>
  <c r="T863" i="1"/>
  <c r="Q863" i="1"/>
  <c r="L863" i="1"/>
  <c r="T862" i="1"/>
  <c r="Q862" i="1"/>
  <c r="L862" i="1"/>
  <c r="T861" i="1"/>
  <c r="Q861" i="1"/>
  <c r="T860" i="1"/>
  <c r="Q860" i="1"/>
  <c r="L860" i="1"/>
  <c r="T859" i="1"/>
  <c r="Q859" i="1"/>
  <c r="L859" i="1"/>
  <c r="T858" i="1"/>
  <c r="Q858" i="1"/>
  <c r="L858" i="1"/>
  <c r="T857" i="1"/>
  <c r="Q857" i="1"/>
  <c r="L857" i="1"/>
  <c r="T856" i="1"/>
  <c r="Q856" i="1"/>
  <c r="L856" i="1"/>
  <c r="T855" i="1"/>
  <c r="Q855" i="1"/>
  <c r="L855" i="1"/>
  <c r="T854" i="1"/>
  <c r="Q854" i="1"/>
  <c r="L854" i="1"/>
  <c r="T853" i="1"/>
  <c r="Q853" i="1"/>
  <c r="L853" i="1"/>
  <c r="T852" i="1"/>
  <c r="Q852" i="1"/>
  <c r="L852" i="1"/>
  <c r="T851" i="1"/>
  <c r="Q851" i="1"/>
  <c r="L851" i="1"/>
  <c r="T850" i="1"/>
  <c r="Q850" i="1"/>
  <c r="T849" i="1"/>
  <c r="Q849" i="1"/>
  <c r="L849" i="1"/>
  <c r="T848" i="1"/>
  <c r="Q848" i="1"/>
  <c r="L848" i="1"/>
  <c r="T847" i="1"/>
  <c r="Q847" i="1"/>
  <c r="T846" i="1"/>
  <c r="Q846" i="1"/>
  <c r="T845" i="1"/>
  <c r="Q845" i="1"/>
  <c r="L845" i="1"/>
  <c r="T844" i="1"/>
  <c r="Q844" i="1"/>
  <c r="L844" i="1"/>
  <c r="T843" i="1"/>
  <c r="Q843" i="1"/>
  <c r="L843" i="1"/>
  <c r="T842" i="1"/>
  <c r="Q842" i="1"/>
  <c r="L842" i="1"/>
  <c r="T841" i="1"/>
  <c r="Q841" i="1"/>
  <c r="L841" i="1"/>
  <c r="T840" i="1"/>
  <c r="Q840" i="1"/>
  <c r="L840" i="1"/>
  <c r="T839" i="1"/>
  <c r="Q839" i="1"/>
  <c r="L839" i="1"/>
  <c r="T838" i="1"/>
  <c r="Q838" i="1"/>
  <c r="L838" i="1"/>
  <c r="T837" i="1"/>
  <c r="Q837" i="1"/>
  <c r="L837" i="1"/>
  <c r="T836" i="1"/>
  <c r="Q836" i="1"/>
  <c r="L836" i="1"/>
  <c r="T835" i="1"/>
  <c r="Q835" i="1"/>
  <c r="L835" i="1"/>
  <c r="T834" i="1"/>
  <c r="Q834" i="1"/>
  <c r="L834" i="1"/>
  <c r="T833" i="1"/>
  <c r="Q833" i="1"/>
  <c r="L833" i="1"/>
  <c r="T832" i="1"/>
  <c r="Q832" i="1"/>
  <c r="L832" i="1"/>
  <c r="T831" i="1"/>
  <c r="Q831" i="1"/>
  <c r="L831" i="1"/>
  <c r="T830" i="1"/>
  <c r="Q830" i="1"/>
  <c r="L830" i="1"/>
  <c r="T829" i="1"/>
  <c r="Q829" i="1"/>
  <c r="L829" i="1"/>
  <c r="T828" i="1"/>
  <c r="Q828" i="1"/>
  <c r="L828" i="1"/>
  <c r="T827" i="1"/>
  <c r="Q827" i="1"/>
  <c r="L827" i="1"/>
  <c r="T826" i="1"/>
  <c r="Q826" i="1"/>
  <c r="L826" i="1"/>
  <c r="T825" i="1"/>
  <c r="Q825" i="1"/>
  <c r="L825" i="1"/>
  <c r="T824" i="1"/>
  <c r="Q824" i="1"/>
  <c r="L824" i="1"/>
  <c r="T823" i="1"/>
  <c r="Q823" i="1"/>
  <c r="L823" i="1"/>
  <c r="T822" i="1"/>
  <c r="Q822" i="1"/>
  <c r="L822" i="1"/>
  <c r="T821" i="1"/>
  <c r="Q821" i="1"/>
  <c r="T820" i="1"/>
  <c r="Q820" i="1"/>
  <c r="L820" i="1"/>
  <c r="T819" i="1"/>
  <c r="Q819" i="1"/>
  <c r="L819" i="1"/>
  <c r="T818" i="1"/>
  <c r="Q818" i="1"/>
  <c r="L818" i="1"/>
  <c r="T817" i="1"/>
  <c r="Q817" i="1"/>
  <c r="L817" i="1"/>
  <c r="T816" i="1"/>
  <c r="Q816" i="1"/>
  <c r="L816" i="1"/>
  <c r="T815" i="1"/>
  <c r="Q815" i="1"/>
  <c r="L815" i="1"/>
  <c r="T814" i="1"/>
  <c r="Q814" i="1"/>
  <c r="L814" i="1"/>
  <c r="T813" i="1"/>
  <c r="Q813" i="1"/>
  <c r="L813" i="1"/>
  <c r="T812" i="1"/>
  <c r="Q812" i="1"/>
  <c r="L812" i="1"/>
  <c r="T811" i="1"/>
  <c r="Q811" i="1"/>
  <c r="L811" i="1"/>
  <c r="T810" i="1"/>
  <c r="Q810" i="1"/>
  <c r="L810" i="1"/>
  <c r="T809" i="1"/>
  <c r="Q809" i="1"/>
  <c r="L809" i="1"/>
  <c r="T808" i="1"/>
  <c r="Q808" i="1"/>
  <c r="L808" i="1"/>
  <c r="T807" i="1"/>
  <c r="Q807" i="1"/>
  <c r="L807" i="1"/>
  <c r="T806" i="1"/>
  <c r="Q806" i="1"/>
  <c r="L806" i="1"/>
  <c r="T805" i="1"/>
  <c r="Q805" i="1"/>
  <c r="T804" i="1"/>
  <c r="Q804" i="1"/>
  <c r="L804" i="1"/>
  <c r="T803" i="1"/>
  <c r="Q803" i="1"/>
  <c r="L803" i="1"/>
  <c r="T802" i="1"/>
  <c r="Q802" i="1"/>
  <c r="L802" i="1"/>
  <c r="T801" i="1"/>
  <c r="Q801" i="1"/>
  <c r="L801" i="1"/>
  <c r="T800" i="1"/>
  <c r="Q800" i="1"/>
  <c r="L800" i="1"/>
  <c r="T799" i="1"/>
  <c r="Q799" i="1"/>
  <c r="L799" i="1"/>
  <c r="T798" i="1"/>
  <c r="Q798" i="1"/>
  <c r="L798" i="1"/>
  <c r="T797" i="1"/>
  <c r="Q797" i="1"/>
  <c r="L797" i="1"/>
  <c r="T796" i="1"/>
  <c r="Q796" i="1"/>
  <c r="T795" i="1"/>
  <c r="Q795" i="1"/>
  <c r="T794" i="1"/>
  <c r="Q794" i="1"/>
  <c r="T793" i="1"/>
  <c r="Q793" i="1"/>
  <c r="T792" i="1"/>
  <c r="Q792" i="1"/>
  <c r="L792" i="1"/>
  <c r="T791" i="1"/>
  <c r="Q791" i="1"/>
  <c r="L791" i="1"/>
  <c r="T790" i="1"/>
  <c r="Q790" i="1"/>
  <c r="L790" i="1"/>
  <c r="T789" i="1"/>
  <c r="Q789" i="1"/>
  <c r="L789" i="1"/>
  <c r="T788" i="1"/>
  <c r="Q788" i="1"/>
  <c r="L788" i="1"/>
  <c r="T787" i="1"/>
  <c r="Q787" i="1"/>
  <c r="L787" i="1"/>
  <c r="T786" i="1"/>
  <c r="Q786" i="1"/>
  <c r="L786" i="1"/>
  <c r="T785" i="1"/>
  <c r="Q785" i="1"/>
  <c r="L785" i="1"/>
  <c r="T784" i="1"/>
  <c r="Q784" i="1"/>
  <c r="L784" i="1"/>
  <c r="T783" i="1"/>
  <c r="Q783" i="1"/>
  <c r="L783" i="1"/>
  <c r="T782" i="1"/>
  <c r="Q782" i="1"/>
  <c r="L782" i="1"/>
  <c r="T781" i="1"/>
  <c r="Q781" i="1"/>
  <c r="L781" i="1"/>
  <c r="T780" i="1"/>
  <c r="Q780" i="1"/>
  <c r="L780" i="1"/>
  <c r="T779" i="1"/>
  <c r="Q779" i="1"/>
  <c r="L779" i="1"/>
  <c r="T778" i="1"/>
  <c r="Q778" i="1"/>
  <c r="L778" i="1"/>
  <c r="T777" i="1"/>
  <c r="Q777" i="1"/>
  <c r="L777" i="1"/>
  <c r="T776" i="1"/>
  <c r="Q776" i="1"/>
  <c r="L776" i="1"/>
  <c r="T775" i="1"/>
  <c r="Q775" i="1"/>
  <c r="L775" i="1"/>
  <c r="T774" i="1"/>
  <c r="Q774" i="1"/>
  <c r="L774" i="1"/>
  <c r="T773" i="1"/>
  <c r="Q773" i="1"/>
  <c r="L773" i="1"/>
  <c r="T772" i="1"/>
  <c r="Q772" i="1"/>
  <c r="L772" i="1"/>
  <c r="T771" i="1"/>
  <c r="Q771" i="1"/>
  <c r="T770" i="1"/>
  <c r="Q770" i="1"/>
  <c r="L770" i="1"/>
  <c r="T769" i="1"/>
  <c r="Q769" i="1"/>
  <c r="L769" i="1"/>
  <c r="T768" i="1"/>
  <c r="Q768" i="1"/>
  <c r="L768" i="1"/>
  <c r="T767" i="1"/>
  <c r="Q767" i="1"/>
  <c r="L767" i="1"/>
  <c r="T766" i="1"/>
  <c r="Q766" i="1"/>
  <c r="L766" i="1"/>
  <c r="T765" i="1"/>
  <c r="Q765" i="1"/>
  <c r="L765" i="1"/>
  <c r="T764" i="1"/>
  <c r="Q764" i="1"/>
  <c r="L764" i="1"/>
  <c r="T763" i="1"/>
  <c r="Q763" i="1"/>
  <c r="L763" i="1"/>
  <c r="T762" i="1"/>
  <c r="Q762" i="1"/>
  <c r="T761" i="1"/>
  <c r="Q761" i="1"/>
  <c r="L761" i="1"/>
  <c r="T760" i="1"/>
  <c r="Q760" i="1"/>
  <c r="L760" i="1"/>
  <c r="T759" i="1"/>
  <c r="Q759" i="1"/>
  <c r="L759" i="1"/>
  <c r="T758" i="1"/>
  <c r="Q758" i="1"/>
  <c r="L758" i="1"/>
  <c r="T757" i="1"/>
  <c r="Q757" i="1"/>
  <c r="L757" i="1"/>
  <c r="T756" i="1"/>
  <c r="Q756" i="1"/>
  <c r="L756" i="1"/>
  <c r="T755" i="1"/>
  <c r="Q755" i="1"/>
  <c r="L755" i="1"/>
  <c r="T754" i="1"/>
  <c r="Q754" i="1"/>
  <c r="L754" i="1"/>
  <c r="T753" i="1"/>
  <c r="Q753" i="1"/>
  <c r="L753" i="1"/>
  <c r="T752" i="1"/>
  <c r="Q752" i="1"/>
  <c r="L752" i="1"/>
  <c r="T751" i="1"/>
  <c r="Q751" i="1"/>
  <c r="L751" i="1"/>
  <c r="T750" i="1"/>
  <c r="Q750" i="1"/>
  <c r="T749" i="1"/>
  <c r="Q749" i="1"/>
  <c r="L749" i="1"/>
  <c r="T748" i="1"/>
  <c r="Q748" i="1"/>
  <c r="L748" i="1"/>
  <c r="T747" i="1"/>
  <c r="Q747" i="1"/>
  <c r="L747" i="1"/>
  <c r="T746" i="1"/>
  <c r="Q746" i="1"/>
  <c r="L746" i="1"/>
  <c r="T745" i="1"/>
  <c r="Q745" i="1"/>
  <c r="L745" i="1"/>
  <c r="T744" i="1"/>
  <c r="Q744" i="1"/>
  <c r="L744" i="1"/>
  <c r="T743" i="1"/>
  <c r="Q743" i="1"/>
  <c r="L743" i="1"/>
  <c r="T742" i="1"/>
  <c r="Q742" i="1"/>
  <c r="L742" i="1"/>
  <c r="T741" i="1"/>
  <c r="Q741" i="1"/>
  <c r="L741" i="1"/>
  <c r="T740" i="1"/>
  <c r="Q740" i="1"/>
  <c r="L740" i="1"/>
  <c r="T739" i="1"/>
  <c r="Q739" i="1"/>
  <c r="L739" i="1"/>
  <c r="T738" i="1"/>
  <c r="Q738" i="1"/>
  <c r="L738" i="1"/>
  <c r="T737" i="1"/>
  <c r="Q737" i="1"/>
  <c r="L737" i="1"/>
  <c r="T736" i="1"/>
  <c r="Q736" i="1"/>
  <c r="L736" i="1"/>
  <c r="T735" i="1"/>
  <c r="Q735" i="1"/>
  <c r="L735" i="1"/>
  <c r="T734" i="1"/>
  <c r="Q734" i="1"/>
  <c r="L734" i="1"/>
  <c r="T733" i="1"/>
  <c r="Q733" i="1"/>
  <c r="L733" i="1"/>
  <c r="T732" i="1"/>
  <c r="Q732" i="1"/>
  <c r="L732" i="1"/>
  <c r="T731" i="1"/>
  <c r="Q731" i="1"/>
  <c r="L731" i="1"/>
  <c r="T730" i="1"/>
  <c r="Q730" i="1"/>
  <c r="L730" i="1"/>
  <c r="T729" i="1"/>
  <c r="Q729" i="1"/>
  <c r="L729" i="1"/>
  <c r="T728" i="1"/>
  <c r="Q728" i="1"/>
  <c r="L728" i="1"/>
  <c r="T727" i="1"/>
  <c r="Q727" i="1"/>
  <c r="L727" i="1"/>
  <c r="T726" i="1"/>
  <c r="Q726" i="1"/>
  <c r="L726" i="1"/>
  <c r="T725" i="1"/>
  <c r="Q725" i="1"/>
  <c r="L725" i="1"/>
  <c r="T724" i="1"/>
  <c r="Q724" i="1"/>
  <c r="L724" i="1"/>
  <c r="T723" i="1"/>
  <c r="Q723" i="1"/>
  <c r="L723" i="1"/>
  <c r="T722" i="1"/>
  <c r="Q722" i="1"/>
  <c r="L722" i="1"/>
  <c r="T721" i="1"/>
  <c r="Q721" i="1"/>
  <c r="L721" i="1"/>
  <c r="T720" i="1"/>
  <c r="Q720" i="1"/>
  <c r="L720" i="1"/>
  <c r="T719" i="1"/>
  <c r="Q719" i="1"/>
  <c r="L719" i="1"/>
  <c r="T718" i="1"/>
  <c r="Q718" i="1"/>
  <c r="L718" i="1"/>
  <c r="T717" i="1"/>
  <c r="Q717" i="1"/>
  <c r="L717" i="1"/>
  <c r="T716" i="1"/>
  <c r="Q716" i="1"/>
  <c r="L716" i="1"/>
  <c r="T715" i="1"/>
  <c r="Q715" i="1"/>
  <c r="L715" i="1"/>
  <c r="T714" i="1"/>
  <c r="Q714" i="1"/>
  <c r="L714" i="1"/>
  <c r="T713" i="1"/>
  <c r="Q713" i="1"/>
  <c r="L713" i="1"/>
  <c r="T712" i="1"/>
  <c r="Q712" i="1"/>
  <c r="L712" i="1"/>
  <c r="T711" i="1"/>
  <c r="Q711" i="1"/>
  <c r="L711" i="1"/>
  <c r="T710" i="1"/>
  <c r="Q710" i="1"/>
  <c r="L710" i="1"/>
  <c r="T709" i="1"/>
  <c r="Q709" i="1"/>
  <c r="L709" i="1"/>
  <c r="T708" i="1"/>
  <c r="Q708" i="1"/>
  <c r="L708" i="1"/>
  <c r="T707" i="1"/>
  <c r="Q707" i="1"/>
  <c r="T706" i="1"/>
  <c r="Q706" i="1"/>
  <c r="L706" i="1"/>
  <c r="T705" i="1"/>
  <c r="Q705" i="1"/>
  <c r="T704" i="1"/>
  <c r="Q704" i="1"/>
  <c r="T703" i="1"/>
  <c r="Q703" i="1"/>
  <c r="L703" i="1"/>
  <c r="T702" i="1"/>
  <c r="Q702" i="1"/>
  <c r="L702" i="1"/>
  <c r="T701" i="1"/>
  <c r="Q701" i="1"/>
  <c r="L701" i="1"/>
  <c r="T700" i="1"/>
  <c r="Q700" i="1"/>
  <c r="L700" i="1"/>
  <c r="T699" i="1"/>
  <c r="Q699" i="1"/>
  <c r="L699" i="1"/>
  <c r="T698" i="1"/>
  <c r="Q698" i="1"/>
  <c r="L698" i="1"/>
  <c r="T697" i="1"/>
  <c r="Q697" i="1"/>
  <c r="L697" i="1"/>
  <c r="T696" i="1"/>
  <c r="Q696" i="1"/>
  <c r="L696" i="1"/>
  <c r="T695" i="1"/>
  <c r="Q695" i="1"/>
  <c r="L695" i="1"/>
  <c r="T694" i="1"/>
  <c r="Q694" i="1"/>
  <c r="L694" i="1"/>
  <c r="T693" i="1"/>
  <c r="Q693" i="1"/>
  <c r="L693" i="1"/>
  <c r="T692" i="1"/>
  <c r="Q692" i="1"/>
  <c r="L692" i="1"/>
  <c r="T691" i="1"/>
  <c r="Q691" i="1"/>
  <c r="L691" i="1"/>
  <c r="T690" i="1"/>
  <c r="Q690" i="1"/>
  <c r="L690" i="1"/>
  <c r="T689" i="1"/>
  <c r="Q689" i="1"/>
  <c r="L689" i="1"/>
  <c r="T688" i="1"/>
  <c r="Q688" i="1"/>
  <c r="T687" i="1"/>
  <c r="Q687" i="1"/>
  <c r="L687" i="1"/>
  <c r="T686" i="1"/>
  <c r="Q686" i="1"/>
  <c r="T685" i="1"/>
  <c r="Q685" i="1"/>
  <c r="T684" i="1"/>
  <c r="Q684" i="1"/>
  <c r="L684" i="1"/>
  <c r="T683" i="1"/>
  <c r="Q683" i="1"/>
  <c r="L683" i="1"/>
  <c r="T682" i="1"/>
  <c r="Q682" i="1"/>
  <c r="L682" i="1"/>
  <c r="T681" i="1"/>
  <c r="Q681" i="1"/>
  <c r="L681" i="1"/>
  <c r="T680" i="1"/>
  <c r="Q680" i="1"/>
  <c r="L680" i="1"/>
  <c r="T679" i="1"/>
  <c r="Q679" i="1"/>
  <c r="L679" i="1"/>
  <c r="T678" i="1"/>
  <c r="Q678" i="1"/>
  <c r="L678" i="1"/>
  <c r="T677" i="1"/>
  <c r="Q677" i="1"/>
  <c r="L677" i="1"/>
  <c r="T676" i="1"/>
  <c r="Q676" i="1"/>
  <c r="L676" i="1"/>
  <c r="T675" i="1"/>
  <c r="Q675" i="1"/>
  <c r="L675" i="1"/>
  <c r="T674" i="1"/>
  <c r="Q674" i="1"/>
  <c r="L674" i="1"/>
  <c r="T673" i="1"/>
  <c r="Q673" i="1"/>
  <c r="L673" i="1"/>
  <c r="T672" i="1"/>
  <c r="Q672" i="1"/>
  <c r="L672" i="1"/>
  <c r="T671" i="1"/>
  <c r="Q671" i="1"/>
  <c r="L671" i="1"/>
  <c r="T670" i="1"/>
  <c r="Q670" i="1"/>
  <c r="L670" i="1"/>
  <c r="T669" i="1"/>
  <c r="Q669" i="1"/>
  <c r="T668" i="1"/>
  <c r="Q668" i="1"/>
  <c r="L668" i="1"/>
  <c r="T667" i="1"/>
  <c r="Q667" i="1"/>
  <c r="T666" i="1"/>
  <c r="Q666" i="1"/>
  <c r="T665" i="1"/>
  <c r="Q665" i="1"/>
  <c r="L665" i="1"/>
  <c r="T664" i="1"/>
  <c r="Q664" i="1"/>
  <c r="L664" i="1"/>
  <c r="T663" i="1"/>
  <c r="Q663" i="1"/>
  <c r="L663" i="1"/>
  <c r="T662" i="1"/>
  <c r="Q662" i="1"/>
  <c r="L662" i="1"/>
  <c r="T661" i="1"/>
  <c r="Q661" i="1"/>
  <c r="L661" i="1"/>
  <c r="T660" i="1"/>
  <c r="Q660" i="1"/>
  <c r="L660" i="1"/>
  <c r="T659" i="1"/>
  <c r="Q659" i="1"/>
  <c r="L659" i="1"/>
  <c r="T658" i="1"/>
  <c r="Q658" i="1"/>
  <c r="L658" i="1"/>
  <c r="T657" i="1"/>
  <c r="Q657" i="1"/>
  <c r="L657" i="1"/>
  <c r="T656" i="1"/>
  <c r="Q656" i="1"/>
  <c r="L656" i="1"/>
  <c r="T655" i="1"/>
  <c r="Q655" i="1"/>
  <c r="L655" i="1"/>
  <c r="T654" i="1"/>
  <c r="Q654" i="1"/>
  <c r="L654" i="1"/>
  <c r="T653" i="1"/>
  <c r="Q653" i="1"/>
  <c r="L653" i="1"/>
  <c r="T652" i="1"/>
  <c r="Q652" i="1"/>
  <c r="L652" i="1"/>
  <c r="T651" i="1"/>
  <c r="Q651" i="1"/>
  <c r="L651" i="1"/>
  <c r="T650" i="1"/>
  <c r="Q650" i="1"/>
  <c r="L650" i="1"/>
  <c r="T649" i="1"/>
  <c r="Q649" i="1"/>
  <c r="T648" i="1"/>
  <c r="Q648" i="1"/>
  <c r="L648" i="1"/>
  <c r="T647" i="1"/>
  <c r="Q647" i="1"/>
  <c r="T646" i="1"/>
  <c r="Q646" i="1"/>
  <c r="T645" i="1"/>
  <c r="Q645" i="1"/>
  <c r="L645" i="1"/>
  <c r="T644" i="1"/>
  <c r="Q644" i="1"/>
  <c r="L644" i="1"/>
  <c r="T643" i="1"/>
  <c r="Q643" i="1"/>
  <c r="L643" i="1"/>
  <c r="T642" i="1"/>
  <c r="Q642" i="1"/>
  <c r="L642" i="1"/>
  <c r="T641" i="1"/>
  <c r="Q641" i="1"/>
  <c r="L641" i="1"/>
  <c r="T640" i="1"/>
  <c r="Q640" i="1"/>
  <c r="L640" i="1"/>
  <c r="T639" i="1"/>
  <c r="Q639" i="1"/>
  <c r="L639" i="1"/>
  <c r="T638" i="1"/>
  <c r="Q638" i="1"/>
  <c r="L638" i="1"/>
  <c r="T637" i="1"/>
  <c r="Q637" i="1"/>
  <c r="L637" i="1"/>
  <c r="T636" i="1"/>
  <c r="Q636" i="1"/>
  <c r="L636" i="1"/>
  <c r="T635" i="1"/>
  <c r="Q635" i="1"/>
  <c r="L635" i="1"/>
  <c r="T634" i="1"/>
  <c r="Q634" i="1"/>
  <c r="L634" i="1"/>
  <c r="T633" i="1"/>
  <c r="Q633" i="1"/>
  <c r="L633" i="1"/>
  <c r="T632" i="1"/>
  <c r="Q632" i="1"/>
  <c r="L632" i="1"/>
  <c r="T631" i="1"/>
  <c r="Q631" i="1"/>
  <c r="L631" i="1"/>
  <c r="T630" i="1"/>
  <c r="Q630" i="1"/>
  <c r="T629" i="1"/>
  <c r="Q629" i="1"/>
  <c r="L629" i="1"/>
  <c r="T628" i="1"/>
  <c r="Q628" i="1"/>
  <c r="T627" i="1"/>
  <c r="Q627" i="1"/>
  <c r="T626" i="1"/>
  <c r="Q626" i="1"/>
  <c r="L626" i="1"/>
  <c r="T625" i="1"/>
  <c r="Q625" i="1"/>
  <c r="L625" i="1"/>
  <c r="T624" i="1"/>
  <c r="Q624" i="1"/>
  <c r="L624" i="1"/>
  <c r="T623" i="1"/>
  <c r="Q623" i="1"/>
  <c r="L623" i="1"/>
  <c r="T622" i="1"/>
  <c r="Q622" i="1"/>
  <c r="L622" i="1"/>
  <c r="T621" i="1"/>
  <c r="Q621" i="1"/>
  <c r="L621" i="1"/>
  <c r="T620" i="1"/>
  <c r="Q620" i="1"/>
  <c r="L620" i="1"/>
  <c r="T619" i="1"/>
  <c r="Q619" i="1"/>
  <c r="L619" i="1"/>
  <c r="T618" i="1"/>
  <c r="Q618" i="1"/>
  <c r="L618" i="1"/>
  <c r="T617" i="1"/>
  <c r="Q617" i="1"/>
  <c r="L617" i="1"/>
  <c r="T616" i="1"/>
  <c r="Q616" i="1"/>
  <c r="L616" i="1"/>
  <c r="T615" i="1"/>
  <c r="Q615" i="1"/>
  <c r="L615" i="1"/>
  <c r="T614" i="1"/>
  <c r="Q614" i="1"/>
  <c r="L614" i="1"/>
  <c r="T613" i="1"/>
  <c r="Q613" i="1"/>
  <c r="L613" i="1"/>
  <c r="T612" i="1"/>
  <c r="Q612" i="1"/>
  <c r="L612" i="1"/>
  <c r="T611" i="1"/>
  <c r="Q611" i="1"/>
  <c r="T610" i="1"/>
  <c r="Q610" i="1"/>
  <c r="L610" i="1"/>
  <c r="T609" i="1"/>
  <c r="Q609" i="1"/>
  <c r="T608" i="1"/>
  <c r="Q608" i="1"/>
  <c r="T607" i="1"/>
  <c r="Q607" i="1"/>
  <c r="L607" i="1"/>
  <c r="T606" i="1"/>
  <c r="Q606" i="1"/>
  <c r="L606" i="1"/>
  <c r="T605" i="1"/>
  <c r="Q605" i="1"/>
  <c r="L605" i="1"/>
  <c r="T604" i="1"/>
  <c r="Q604" i="1"/>
  <c r="L604" i="1"/>
  <c r="T603" i="1"/>
  <c r="Q603" i="1"/>
  <c r="L603" i="1"/>
  <c r="T602" i="1"/>
  <c r="Q602" i="1"/>
  <c r="L602" i="1"/>
  <c r="T601" i="1"/>
  <c r="Q601" i="1"/>
  <c r="L601" i="1"/>
  <c r="T600" i="1"/>
  <c r="Q600" i="1"/>
  <c r="L600" i="1"/>
  <c r="T599" i="1"/>
  <c r="Q599" i="1"/>
  <c r="L599" i="1"/>
  <c r="T598" i="1"/>
  <c r="Q598" i="1"/>
  <c r="L598" i="1"/>
  <c r="T597" i="1"/>
  <c r="Q597" i="1"/>
  <c r="L597" i="1"/>
  <c r="T596" i="1"/>
  <c r="Q596" i="1"/>
  <c r="L596" i="1"/>
  <c r="T595" i="1"/>
  <c r="Q595" i="1"/>
  <c r="L595" i="1"/>
  <c r="T594" i="1"/>
  <c r="Q594" i="1"/>
  <c r="L594" i="1"/>
  <c r="T593" i="1"/>
  <c r="Q593" i="1"/>
  <c r="L593" i="1"/>
  <c r="T592" i="1"/>
  <c r="Q592" i="1"/>
  <c r="L592" i="1"/>
  <c r="T591" i="1"/>
  <c r="Q591" i="1"/>
  <c r="L591" i="1"/>
  <c r="T590" i="1"/>
  <c r="Q590" i="1"/>
  <c r="T589" i="1"/>
  <c r="Q589" i="1"/>
  <c r="L589" i="1"/>
  <c r="T588" i="1"/>
  <c r="Q588" i="1"/>
  <c r="T587" i="1"/>
  <c r="Q587" i="1"/>
  <c r="T586" i="1"/>
  <c r="Q586" i="1"/>
  <c r="L586" i="1"/>
  <c r="T585" i="1"/>
  <c r="Q585" i="1"/>
  <c r="L585" i="1"/>
  <c r="T584" i="1"/>
  <c r="Q584" i="1"/>
  <c r="L584" i="1"/>
  <c r="T583" i="1"/>
  <c r="Q583" i="1"/>
  <c r="L583" i="1"/>
  <c r="T582" i="1"/>
  <c r="Q582" i="1"/>
  <c r="L582" i="1"/>
  <c r="T581" i="1"/>
  <c r="Q581" i="1"/>
  <c r="L581" i="1"/>
  <c r="T580" i="1"/>
  <c r="Q580" i="1"/>
  <c r="L580" i="1"/>
  <c r="T579" i="1"/>
  <c r="Q579" i="1"/>
  <c r="L579" i="1"/>
  <c r="T578" i="1"/>
  <c r="Q578" i="1"/>
  <c r="L578" i="1"/>
  <c r="T577" i="1"/>
  <c r="Q577" i="1"/>
  <c r="L577" i="1"/>
  <c r="T576" i="1"/>
  <c r="Q576" i="1"/>
  <c r="L576" i="1"/>
  <c r="T575" i="1"/>
  <c r="Q575" i="1"/>
  <c r="L575" i="1"/>
  <c r="T574" i="1"/>
  <c r="Q574" i="1"/>
  <c r="L574" i="1"/>
  <c r="T573" i="1"/>
  <c r="Q573" i="1"/>
  <c r="L573" i="1"/>
  <c r="T572" i="1"/>
  <c r="Q572" i="1"/>
  <c r="L572" i="1"/>
  <c r="T571" i="1"/>
  <c r="Q571" i="1"/>
  <c r="T570" i="1"/>
  <c r="Q570" i="1"/>
  <c r="L570" i="1"/>
  <c r="T569" i="1"/>
  <c r="Q569" i="1"/>
  <c r="T568" i="1"/>
  <c r="Q568" i="1"/>
  <c r="T567" i="1"/>
  <c r="Q567" i="1"/>
  <c r="L567" i="1"/>
  <c r="T566" i="1"/>
  <c r="Q566" i="1"/>
  <c r="L566" i="1"/>
  <c r="T565" i="1"/>
  <c r="Q565" i="1"/>
  <c r="L565" i="1"/>
  <c r="T564" i="1"/>
  <c r="Q564" i="1"/>
  <c r="L564" i="1"/>
  <c r="T563" i="1"/>
  <c r="Q563" i="1"/>
  <c r="L563" i="1"/>
  <c r="T562" i="1"/>
  <c r="Q562" i="1"/>
  <c r="L562" i="1"/>
  <c r="T561" i="1"/>
  <c r="Q561" i="1"/>
  <c r="L561" i="1"/>
  <c r="T560" i="1"/>
  <c r="Q560" i="1"/>
  <c r="L560" i="1"/>
  <c r="T559" i="1"/>
  <c r="Q559" i="1"/>
  <c r="L559" i="1"/>
  <c r="T558" i="1"/>
  <c r="Q558" i="1"/>
  <c r="L558" i="1"/>
  <c r="T557" i="1"/>
  <c r="Q557" i="1"/>
  <c r="L557" i="1"/>
  <c r="T556" i="1"/>
  <c r="Q556" i="1"/>
  <c r="L556" i="1"/>
  <c r="T555" i="1"/>
  <c r="Q555" i="1"/>
  <c r="L555" i="1"/>
  <c r="T554" i="1"/>
  <c r="Q554" i="1"/>
  <c r="L554" i="1"/>
  <c r="T553" i="1"/>
  <c r="Q553" i="1"/>
  <c r="L553" i="1"/>
  <c r="T552" i="1"/>
  <c r="Q552" i="1"/>
  <c r="T551" i="1"/>
  <c r="Q551" i="1"/>
  <c r="L551" i="1"/>
  <c r="T550" i="1"/>
  <c r="Q550" i="1"/>
  <c r="T549" i="1"/>
  <c r="Q549" i="1"/>
  <c r="T548" i="1"/>
  <c r="Q548" i="1"/>
  <c r="L548" i="1"/>
  <c r="T547" i="1"/>
  <c r="Q547" i="1"/>
  <c r="L547" i="1"/>
  <c r="T546" i="1"/>
  <c r="Q546" i="1"/>
  <c r="L546" i="1"/>
  <c r="T545" i="1"/>
  <c r="Q545" i="1"/>
  <c r="L545" i="1"/>
  <c r="T544" i="1"/>
  <c r="Q544" i="1"/>
  <c r="L544" i="1"/>
  <c r="T543" i="1"/>
  <c r="Q543" i="1"/>
  <c r="L543" i="1"/>
  <c r="T542" i="1"/>
  <c r="Q542" i="1"/>
  <c r="L542" i="1"/>
  <c r="T541" i="1"/>
  <c r="Q541" i="1"/>
  <c r="L541" i="1"/>
  <c r="T540" i="1"/>
  <c r="Q540" i="1"/>
  <c r="L540" i="1"/>
  <c r="T539" i="1"/>
  <c r="Q539" i="1"/>
  <c r="L539" i="1"/>
  <c r="T538" i="1"/>
  <c r="Q538" i="1"/>
  <c r="L538" i="1"/>
  <c r="T537" i="1"/>
  <c r="Q537" i="1"/>
  <c r="L537" i="1"/>
  <c r="T536" i="1"/>
  <c r="Q536" i="1"/>
  <c r="L536" i="1"/>
  <c r="T535" i="1"/>
  <c r="Q535" i="1"/>
  <c r="L535" i="1"/>
  <c r="T534" i="1"/>
  <c r="Q534" i="1"/>
  <c r="L534" i="1"/>
  <c r="Q533" i="1"/>
  <c r="L533" i="1"/>
  <c r="Q532" i="1"/>
  <c r="Q531" i="1"/>
  <c r="L531" i="1"/>
  <c r="T530" i="1"/>
  <c r="Q530" i="1"/>
  <c r="T529" i="1"/>
  <c r="Q529" i="1"/>
  <c r="T528" i="1"/>
  <c r="Q528" i="1"/>
  <c r="L528" i="1"/>
  <c r="T527" i="1"/>
  <c r="Q527" i="1"/>
  <c r="L527" i="1"/>
  <c r="Q526" i="1"/>
  <c r="L526" i="1"/>
  <c r="Q525" i="1"/>
  <c r="L525" i="1"/>
  <c r="Q524" i="1"/>
  <c r="L524" i="1"/>
  <c r="Q523" i="1"/>
  <c r="L523" i="1"/>
  <c r="Q522" i="1"/>
  <c r="L522" i="1"/>
  <c r="Q521" i="1"/>
  <c r="L521" i="1"/>
  <c r="Q520" i="1"/>
  <c r="L520" i="1"/>
  <c r="T519" i="1"/>
  <c r="Q519" i="1"/>
  <c r="L519" i="1"/>
  <c r="Q518" i="1"/>
  <c r="L518" i="1"/>
  <c r="Q517" i="1"/>
  <c r="L517" i="1"/>
  <c r="Q516" i="1"/>
  <c r="L516" i="1"/>
  <c r="T515" i="1"/>
  <c r="Q515" i="1"/>
  <c r="L515" i="1"/>
  <c r="T514" i="1"/>
  <c r="Q514" i="1"/>
  <c r="L514" i="1"/>
  <c r="T513" i="1"/>
  <c r="Q513" i="1"/>
  <c r="L513" i="1"/>
  <c r="T512" i="1"/>
  <c r="Q512" i="1"/>
  <c r="L512" i="1"/>
  <c r="Q511" i="1"/>
  <c r="L511" i="1"/>
  <c r="Q510" i="1"/>
  <c r="L510" i="1"/>
  <c r="Q509" i="1"/>
  <c r="L509" i="1"/>
  <c r="T508" i="1"/>
  <c r="Q508" i="1"/>
  <c r="L508" i="1"/>
  <c r="T507" i="1"/>
  <c r="Q507" i="1"/>
  <c r="L507" i="1"/>
  <c r="T506" i="1"/>
  <c r="Q506" i="1"/>
  <c r="L506" i="1"/>
  <c r="T505" i="1"/>
  <c r="Q505" i="1"/>
  <c r="T504" i="1"/>
  <c r="Q504" i="1"/>
  <c r="L504" i="1"/>
  <c r="T503" i="1"/>
  <c r="Q503" i="1"/>
  <c r="T502" i="1"/>
  <c r="Q502" i="1"/>
  <c r="T501" i="1"/>
  <c r="Q501" i="1"/>
  <c r="L501" i="1"/>
  <c r="T500" i="1"/>
  <c r="Q500" i="1"/>
  <c r="L500" i="1"/>
  <c r="Q499" i="1"/>
  <c r="L499" i="1"/>
  <c r="Q498" i="1"/>
  <c r="L498" i="1"/>
  <c r="Q497" i="1"/>
  <c r="L497" i="1"/>
  <c r="T496" i="1"/>
  <c r="Q496" i="1"/>
  <c r="L496" i="1"/>
  <c r="T495" i="1"/>
  <c r="Q495" i="1"/>
  <c r="L495" i="1"/>
  <c r="T494" i="1"/>
  <c r="Q494" i="1"/>
  <c r="L494" i="1"/>
  <c r="T493" i="1"/>
  <c r="Q493" i="1"/>
  <c r="L493" i="1"/>
  <c r="T492" i="1"/>
  <c r="Q492" i="1"/>
  <c r="L492" i="1"/>
  <c r="T491" i="1"/>
  <c r="Q491" i="1"/>
  <c r="L491" i="1"/>
  <c r="T490" i="1"/>
  <c r="Q490" i="1"/>
  <c r="L490" i="1"/>
  <c r="T489" i="1"/>
  <c r="Q489" i="1"/>
  <c r="L489" i="1"/>
  <c r="T488" i="1"/>
  <c r="Q488" i="1"/>
  <c r="L488" i="1"/>
  <c r="T487" i="1"/>
  <c r="Q487" i="1"/>
  <c r="L487" i="1"/>
  <c r="Q486" i="1"/>
  <c r="L486" i="1"/>
  <c r="Q485" i="1"/>
  <c r="L485" i="1"/>
  <c r="T484" i="1"/>
  <c r="Q484" i="1"/>
  <c r="L484" i="1"/>
  <c r="T483" i="1"/>
  <c r="Q483" i="1"/>
  <c r="L483" i="1"/>
  <c r="T482" i="1"/>
  <c r="Q482" i="1"/>
  <c r="L482" i="1"/>
  <c r="T481" i="1"/>
  <c r="Q481" i="1"/>
  <c r="L481" i="1"/>
  <c r="T480" i="1"/>
  <c r="Q480" i="1"/>
  <c r="L480" i="1"/>
  <c r="T479" i="1"/>
  <c r="Q479" i="1"/>
  <c r="L479" i="1"/>
  <c r="T478" i="1"/>
  <c r="Q478" i="1"/>
  <c r="T477" i="1"/>
  <c r="Q477" i="1"/>
  <c r="L477" i="1"/>
  <c r="T476" i="1"/>
  <c r="Q476" i="1"/>
  <c r="T475" i="1"/>
  <c r="Q475" i="1"/>
  <c r="Q474" i="1"/>
  <c r="L474" i="1"/>
  <c r="Q473" i="1"/>
  <c r="L473" i="1"/>
  <c r="T472" i="1"/>
  <c r="Q472" i="1"/>
  <c r="L472" i="1"/>
  <c r="T471" i="1"/>
  <c r="Q471" i="1"/>
  <c r="L471" i="1"/>
  <c r="T470" i="1"/>
  <c r="Q470" i="1"/>
  <c r="L470" i="1"/>
  <c r="T469" i="1"/>
  <c r="Q469" i="1"/>
  <c r="L469" i="1"/>
  <c r="T468" i="1"/>
  <c r="Q468" i="1"/>
  <c r="L468" i="1"/>
  <c r="T467" i="1"/>
  <c r="Q467" i="1"/>
  <c r="L467" i="1"/>
  <c r="T466" i="1"/>
  <c r="Q466" i="1"/>
  <c r="L466" i="1"/>
  <c r="T465" i="1"/>
  <c r="Q465" i="1"/>
  <c r="L465" i="1"/>
  <c r="T464" i="1"/>
  <c r="Q464" i="1"/>
  <c r="L464" i="1"/>
  <c r="T463" i="1"/>
  <c r="Q463" i="1"/>
  <c r="L463" i="1"/>
  <c r="T462" i="1"/>
  <c r="Q462" i="1"/>
  <c r="L462" i="1"/>
  <c r="T461" i="1"/>
  <c r="Q461" i="1"/>
  <c r="L461" i="1"/>
  <c r="T460" i="1"/>
  <c r="Q460" i="1"/>
  <c r="L460" i="1"/>
  <c r="T459" i="1"/>
  <c r="Q459" i="1"/>
  <c r="L459" i="1"/>
  <c r="T458" i="1"/>
  <c r="Q458" i="1"/>
  <c r="L458" i="1"/>
  <c r="T457" i="1"/>
  <c r="Q457" i="1"/>
  <c r="L457" i="1"/>
  <c r="T456" i="1"/>
  <c r="Q456" i="1"/>
  <c r="L456" i="1"/>
  <c r="T455" i="1"/>
  <c r="Q455" i="1"/>
  <c r="L455" i="1"/>
  <c r="T454" i="1"/>
  <c r="Q454" i="1"/>
  <c r="L454" i="1"/>
  <c r="T453" i="1"/>
  <c r="Q453" i="1"/>
  <c r="L453" i="1"/>
  <c r="T452" i="1"/>
  <c r="Q452" i="1"/>
  <c r="L452" i="1"/>
  <c r="T451" i="1"/>
  <c r="Q451" i="1"/>
  <c r="L451" i="1"/>
  <c r="T450" i="1"/>
  <c r="Q450" i="1"/>
  <c r="L450" i="1"/>
  <c r="T449" i="1"/>
  <c r="Q449" i="1"/>
  <c r="L449" i="1"/>
  <c r="T448" i="1"/>
  <c r="Q448" i="1"/>
  <c r="T447" i="1"/>
  <c r="Q447" i="1"/>
  <c r="L447" i="1"/>
  <c r="T446" i="1"/>
  <c r="Q446" i="1"/>
  <c r="L446" i="1"/>
  <c r="T445" i="1"/>
  <c r="Q445" i="1"/>
  <c r="L445" i="1"/>
  <c r="T444" i="1"/>
  <c r="Q444" i="1"/>
  <c r="L444" i="1"/>
  <c r="T443" i="1"/>
  <c r="Q443" i="1"/>
  <c r="L443" i="1"/>
  <c r="T442" i="1"/>
  <c r="Q442" i="1"/>
  <c r="T441" i="1"/>
  <c r="Q441" i="1"/>
  <c r="L441" i="1"/>
  <c r="T440" i="1"/>
  <c r="Q440" i="1"/>
  <c r="L440" i="1"/>
  <c r="T439" i="1"/>
  <c r="Q439" i="1"/>
  <c r="L439" i="1"/>
  <c r="T438" i="1"/>
  <c r="Q438" i="1"/>
  <c r="L438" i="1"/>
  <c r="T437" i="1"/>
  <c r="Q437" i="1"/>
  <c r="L437" i="1"/>
  <c r="T436" i="1"/>
  <c r="Q436" i="1"/>
  <c r="T435" i="1"/>
  <c r="Q435" i="1"/>
  <c r="L435" i="1"/>
  <c r="T434" i="1"/>
  <c r="Q434" i="1"/>
  <c r="L434" i="1"/>
  <c r="T433" i="1"/>
  <c r="Q433" i="1"/>
  <c r="L433" i="1"/>
  <c r="T432" i="1"/>
  <c r="Q432" i="1"/>
  <c r="L432" i="1"/>
  <c r="T431" i="1"/>
  <c r="Q431" i="1"/>
  <c r="L431" i="1"/>
  <c r="T430" i="1"/>
  <c r="Q430" i="1"/>
  <c r="T429" i="1"/>
  <c r="Q429" i="1"/>
  <c r="T428" i="1"/>
  <c r="Q428" i="1"/>
  <c r="L428" i="1"/>
  <c r="Q427" i="1"/>
  <c r="L427" i="1"/>
  <c r="Q426" i="1"/>
  <c r="L426" i="1"/>
  <c r="Q425" i="1"/>
  <c r="T424" i="1"/>
  <c r="Q424" i="1"/>
  <c r="L424" i="1"/>
  <c r="Q423" i="1"/>
  <c r="L423" i="1"/>
  <c r="Q422" i="1"/>
  <c r="L422" i="1"/>
  <c r="Q421" i="1"/>
  <c r="L421" i="1"/>
  <c r="T420" i="1"/>
  <c r="Q420" i="1"/>
  <c r="T419" i="1"/>
  <c r="Q419" i="1"/>
  <c r="T418" i="1"/>
  <c r="Q418" i="1"/>
  <c r="L418" i="1"/>
  <c r="T417" i="1"/>
  <c r="Q417" i="1"/>
  <c r="L417" i="1"/>
  <c r="T416" i="1"/>
  <c r="Q416" i="1"/>
  <c r="L416" i="1"/>
  <c r="T415" i="1"/>
  <c r="Q415" i="1"/>
  <c r="L415" i="1"/>
  <c r="T414" i="1"/>
  <c r="Q414" i="1"/>
  <c r="L414" i="1"/>
  <c r="T413" i="1"/>
  <c r="Q413" i="1"/>
  <c r="L413" i="1"/>
  <c r="T412" i="1"/>
  <c r="Q412" i="1"/>
  <c r="L412" i="1"/>
  <c r="T411" i="1"/>
  <c r="Q411" i="1"/>
  <c r="L411" i="1"/>
  <c r="T410" i="1"/>
  <c r="Q410" i="1"/>
  <c r="L410" i="1"/>
  <c r="T409" i="1"/>
  <c r="Q409" i="1"/>
  <c r="L409" i="1"/>
  <c r="T408" i="1"/>
  <c r="Q408" i="1"/>
  <c r="L408" i="1"/>
  <c r="T407" i="1"/>
  <c r="Q407" i="1"/>
  <c r="L407" i="1"/>
  <c r="T406" i="1"/>
  <c r="Q406" i="1"/>
  <c r="L406" i="1"/>
  <c r="T405" i="1"/>
  <c r="Q405" i="1"/>
  <c r="L405" i="1"/>
  <c r="T404" i="1"/>
  <c r="Q404" i="1"/>
  <c r="L404" i="1"/>
  <c r="T403" i="1"/>
  <c r="Q403" i="1"/>
  <c r="L403" i="1"/>
  <c r="T402" i="1"/>
  <c r="Q402" i="1"/>
  <c r="L402" i="1"/>
  <c r="T401" i="1"/>
  <c r="Q401" i="1"/>
  <c r="L401" i="1"/>
  <c r="T400" i="1"/>
  <c r="Q400" i="1"/>
  <c r="L400" i="1"/>
  <c r="T399" i="1"/>
  <c r="Q399" i="1"/>
  <c r="L399" i="1"/>
  <c r="T398" i="1"/>
  <c r="Q398" i="1"/>
  <c r="L398" i="1"/>
  <c r="T397" i="1"/>
  <c r="Q397" i="1"/>
  <c r="L397" i="1"/>
  <c r="T396" i="1"/>
  <c r="Q396" i="1"/>
  <c r="L396" i="1"/>
  <c r="T395" i="1"/>
  <c r="Q395" i="1"/>
  <c r="L395" i="1"/>
  <c r="T394" i="1"/>
  <c r="Q394" i="1"/>
  <c r="L394" i="1"/>
  <c r="T393" i="1"/>
  <c r="Q393" i="1"/>
  <c r="L393" i="1"/>
  <c r="T392" i="1"/>
  <c r="Q392" i="1"/>
  <c r="L392" i="1"/>
  <c r="T391" i="1"/>
  <c r="Q391" i="1"/>
  <c r="L391" i="1"/>
  <c r="T390" i="1"/>
  <c r="Q390" i="1"/>
  <c r="T389" i="1"/>
  <c r="Q389" i="1"/>
  <c r="L389" i="1"/>
  <c r="T388" i="1"/>
  <c r="Q388" i="1"/>
  <c r="L388" i="1"/>
  <c r="T387" i="1"/>
  <c r="Q387" i="1"/>
  <c r="L387" i="1"/>
  <c r="T386" i="1"/>
  <c r="Q386" i="1"/>
  <c r="L386" i="1"/>
  <c r="T385" i="1"/>
  <c r="Q385" i="1"/>
  <c r="L385" i="1"/>
  <c r="T384" i="1"/>
  <c r="Q384" i="1"/>
  <c r="L384" i="1"/>
  <c r="T383" i="1"/>
  <c r="Q383" i="1"/>
  <c r="L383" i="1"/>
  <c r="T382" i="1"/>
  <c r="Q382" i="1"/>
  <c r="L382" i="1"/>
  <c r="T381" i="1"/>
  <c r="Q381" i="1"/>
  <c r="L381" i="1"/>
  <c r="T380" i="1"/>
  <c r="Q380" i="1"/>
  <c r="L380" i="1"/>
  <c r="T379" i="1"/>
  <c r="Q379" i="1"/>
  <c r="L379" i="1"/>
  <c r="T378" i="1"/>
  <c r="Q378" i="1"/>
  <c r="L378" i="1"/>
  <c r="T377" i="1"/>
  <c r="Q377" i="1"/>
  <c r="L377" i="1"/>
  <c r="T376" i="1"/>
  <c r="Q376" i="1"/>
  <c r="L376" i="1"/>
  <c r="T375" i="1"/>
  <c r="Q375" i="1"/>
  <c r="L375" i="1"/>
  <c r="T374" i="1"/>
  <c r="Q374" i="1"/>
  <c r="L374" i="1"/>
  <c r="T373" i="1"/>
  <c r="Q373" i="1"/>
  <c r="L373" i="1"/>
  <c r="T372" i="1"/>
  <c r="Q372" i="1"/>
  <c r="L372" i="1"/>
  <c r="T371" i="1"/>
  <c r="Q371" i="1"/>
  <c r="L371" i="1"/>
  <c r="T370" i="1"/>
  <c r="Q370" i="1"/>
  <c r="L370" i="1"/>
  <c r="T369" i="1"/>
  <c r="Q369" i="1"/>
  <c r="L369" i="1"/>
  <c r="T368" i="1"/>
  <c r="Q368" i="1"/>
  <c r="L368" i="1"/>
  <c r="T367" i="1"/>
  <c r="Q367" i="1"/>
  <c r="L367" i="1"/>
  <c r="T366" i="1"/>
  <c r="Q366" i="1"/>
  <c r="L366" i="1"/>
  <c r="T365" i="1"/>
  <c r="Q365" i="1"/>
  <c r="L365" i="1"/>
  <c r="T364" i="1"/>
  <c r="Q364" i="1"/>
  <c r="L364" i="1"/>
  <c r="T363" i="1"/>
  <c r="Q363" i="1"/>
  <c r="L363" i="1"/>
  <c r="T362" i="1"/>
  <c r="Q362" i="1"/>
  <c r="L362" i="1"/>
  <c r="T361" i="1"/>
  <c r="Q361" i="1"/>
  <c r="L361" i="1"/>
  <c r="T360" i="1"/>
  <c r="Q360" i="1"/>
  <c r="L360" i="1"/>
  <c r="T359" i="1"/>
  <c r="Q359" i="1"/>
  <c r="T358" i="1"/>
  <c r="Q358" i="1"/>
  <c r="L358" i="1"/>
  <c r="T357" i="1"/>
  <c r="Q357" i="1"/>
  <c r="L357" i="1"/>
  <c r="T356" i="1"/>
  <c r="Q356" i="1"/>
  <c r="L356" i="1"/>
  <c r="T355" i="1"/>
  <c r="Q355" i="1"/>
  <c r="L355" i="1"/>
  <c r="T354" i="1"/>
  <c r="Q354" i="1"/>
  <c r="L354" i="1"/>
  <c r="T353" i="1"/>
  <c r="Q353" i="1"/>
  <c r="L353" i="1"/>
  <c r="T352" i="1"/>
  <c r="Q352" i="1"/>
  <c r="L352" i="1"/>
  <c r="T351" i="1"/>
  <c r="Q351" i="1"/>
  <c r="L351" i="1"/>
  <c r="T350" i="1"/>
  <c r="Q350" i="1"/>
  <c r="L350" i="1"/>
  <c r="T349" i="1"/>
  <c r="Q349" i="1"/>
  <c r="T348" i="1"/>
  <c r="Q348" i="1"/>
  <c r="T347" i="1"/>
  <c r="Q347" i="1"/>
  <c r="L347" i="1"/>
  <c r="T346" i="1"/>
  <c r="Q346" i="1"/>
  <c r="L346" i="1"/>
  <c r="T345" i="1"/>
  <c r="Q345" i="1"/>
  <c r="L345" i="1"/>
  <c r="T344" i="1"/>
  <c r="Q344" i="1"/>
  <c r="L344" i="1"/>
  <c r="T343" i="1"/>
  <c r="Q343" i="1"/>
  <c r="L343" i="1"/>
  <c r="T342" i="1"/>
  <c r="Q342" i="1"/>
  <c r="L342" i="1"/>
  <c r="T341" i="1"/>
  <c r="Q341" i="1"/>
  <c r="L341" i="1"/>
  <c r="T340" i="1"/>
  <c r="Q340" i="1"/>
  <c r="L340" i="1"/>
  <c r="T339" i="1"/>
  <c r="Q339" i="1"/>
  <c r="L339" i="1"/>
  <c r="T338" i="1"/>
  <c r="Q338" i="1"/>
  <c r="T337" i="1"/>
  <c r="Q337" i="1"/>
  <c r="L337" i="1"/>
  <c r="T336" i="1"/>
  <c r="Q336" i="1"/>
  <c r="L336" i="1"/>
  <c r="T335" i="1"/>
  <c r="Q335" i="1"/>
  <c r="L335" i="1"/>
  <c r="T334" i="1"/>
  <c r="Q334" i="1"/>
  <c r="L334" i="1"/>
  <c r="T333" i="1"/>
  <c r="Q333" i="1"/>
  <c r="L333" i="1"/>
  <c r="T332" i="1"/>
  <c r="Q332" i="1"/>
  <c r="L332" i="1"/>
  <c r="T331" i="1"/>
  <c r="Q331" i="1"/>
  <c r="L331" i="1"/>
  <c r="T330" i="1"/>
  <c r="Q330" i="1"/>
  <c r="L330" i="1"/>
  <c r="T329" i="1"/>
  <c r="Q329" i="1"/>
  <c r="L329" i="1"/>
  <c r="T328" i="1"/>
  <c r="Q328" i="1"/>
  <c r="L328" i="1"/>
  <c r="T327" i="1"/>
  <c r="Q327" i="1"/>
  <c r="L327" i="1"/>
  <c r="T326" i="1"/>
  <c r="Q326" i="1"/>
  <c r="L326" i="1"/>
  <c r="T325" i="1"/>
  <c r="Q325" i="1"/>
  <c r="L325" i="1"/>
  <c r="T324" i="1"/>
  <c r="Q324" i="1"/>
  <c r="L324" i="1"/>
  <c r="T323" i="1"/>
  <c r="Q323" i="1"/>
  <c r="L323" i="1"/>
  <c r="T322" i="1"/>
  <c r="Q322" i="1"/>
  <c r="L322" i="1"/>
  <c r="T321" i="1"/>
  <c r="Q321" i="1"/>
  <c r="L321" i="1"/>
  <c r="T320" i="1"/>
  <c r="Q320" i="1"/>
  <c r="L320" i="1"/>
  <c r="T319" i="1"/>
  <c r="Q319" i="1"/>
  <c r="L319" i="1"/>
  <c r="T318" i="1"/>
  <c r="Q318" i="1"/>
  <c r="L318" i="1"/>
  <c r="T317" i="1"/>
  <c r="Q317" i="1"/>
  <c r="L317" i="1"/>
  <c r="T316" i="1"/>
  <c r="Q316" i="1"/>
  <c r="L316" i="1"/>
  <c r="T315" i="1"/>
  <c r="Q315" i="1"/>
  <c r="L315" i="1"/>
  <c r="T314" i="1"/>
  <c r="Q314" i="1"/>
  <c r="L314" i="1"/>
  <c r="T313" i="1"/>
  <c r="Q313" i="1"/>
  <c r="L313" i="1"/>
  <c r="T312" i="1"/>
  <c r="Q312" i="1"/>
  <c r="L312" i="1"/>
  <c r="T311" i="1"/>
  <c r="Q311" i="1"/>
  <c r="T310" i="1"/>
  <c r="Q310" i="1"/>
  <c r="L310" i="1"/>
  <c r="T309" i="1"/>
  <c r="Q309" i="1"/>
  <c r="T308" i="1"/>
  <c r="Q308" i="1"/>
  <c r="L308" i="1"/>
  <c r="T307" i="1"/>
  <c r="Q307" i="1"/>
  <c r="L307" i="1"/>
  <c r="T306" i="1"/>
  <c r="Q306" i="1"/>
  <c r="L306" i="1"/>
  <c r="T305" i="1"/>
  <c r="Q305" i="1"/>
  <c r="L305" i="1"/>
  <c r="T304" i="1"/>
  <c r="Q304" i="1"/>
  <c r="L304" i="1"/>
  <c r="T303" i="1"/>
  <c r="Q303" i="1"/>
  <c r="L303" i="1"/>
  <c r="T302" i="1"/>
  <c r="Q302" i="1"/>
  <c r="L302" i="1"/>
  <c r="T301" i="1"/>
  <c r="Q301" i="1"/>
  <c r="L301" i="1"/>
  <c r="T300" i="1"/>
  <c r="Q300" i="1"/>
  <c r="L300" i="1"/>
  <c r="T299" i="1"/>
  <c r="Q299" i="1"/>
  <c r="L299" i="1"/>
  <c r="T298" i="1"/>
  <c r="Q298" i="1"/>
  <c r="L298" i="1"/>
  <c r="T297" i="1"/>
  <c r="Q297" i="1"/>
  <c r="L297" i="1"/>
  <c r="T296" i="1"/>
  <c r="Q296" i="1"/>
  <c r="L296" i="1"/>
  <c r="T295" i="1"/>
  <c r="Q295" i="1"/>
  <c r="L295" i="1"/>
  <c r="T294" i="1"/>
  <c r="Q294" i="1"/>
  <c r="L294" i="1"/>
  <c r="T293" i="1"/>
  <c r="Q293" i="1"/>
  <c r="L293" i="1"/>
  <c r="T292" i="1"/>
  <c r="Q292" i="1"/>
  <c r="T291" i="1"/>
  <c r="Q291" i="1"/>
  <c r="L291" i="1"/>
  <c r="T290" i="1"/>
  <c r="Q290" i="1"/>
  <c r="L290" i="1"/>
  <c r="T289" i="1"/>
  <c r="Q289" i="1"/>
  <c r="L289" i="1"/>
  <c r="T288" i="1"/>
  <c r="Q288" i="1"/>
  <c r="L288" i="1"/>
  <c r="T287" i="1"/>
  <c r="Q287" i="1"/>
  <c r="T286" i="1"/>
  <c r="Q286" i="1"/>
  <c r="L286" i="1"/>
  <c r="T285" i="1"/>
  <c r="Q285" i="1"/>
  <c r="L285" i="1"/>
  <c r="T284" i="1"/>
  <c r="Q284" i="1"/>
  <c r="L284" i="1"/>
  <c r="T283" i="1"/>
  <c r="Q283" i="1"/>
  <c r="L283" i="1"/>
  <c r="T282" i="1"/>
  <c r="Q282" i="1"/>
  <c r="L282" i="1"/>
  <c r="T281" i="1"/>
  <c r="Q281" i="1"/>
  <c r="L281" i="1"/>
  <c r="T280" i="1"/>
  <c r="Q280" i="1"/>
  <c r="L280" i="1"/>
  <c r="T279" i="1"/>
  <c r="Q279" i="1"/>
  <c r="L279" i="1"/>
  <c r="T278" i="1"/>
  <c r="Q278" i="1"/>
  <c r="L278" i="1"/>
  <c r="T277" i="1"/>
  <c r="Q277" i="1"/>
  <c r="L277" i="1"/>
  <c r="T276" i="1"/>
  <c r="Q276" i="1"/>
  <c r="L276" i="1"/>
  <c r="T275" i="1"/>
  <c r="Q275" i="1"/>
  <c r="L275" i="1"/>
  <c r="T274" i="1"/>
  <c r="Q274" i="1"/>
  <c r="L274" i="1"/>
  <c r="T273" i="1"/>
  <c r="Q273" i="1"/>
  <c r="L273" i="1"/>
  <c r="T272" i="1"/>
  <c r="Q272" i="1"/>
  <c r="L272" i="1"/>
  <c r="T271" i="1"/>
  <c r="Q271" i="1"/>
  <c r="L271" i="1"/>
  <c r="T270" i="1"/>
  <c r="Q270" i="1"/>
  <c r="L270" i="1"/>
  <c r="T269" i="1"/>
  <c r="Q269" i="1"/>
  <c r="L269" i="1"/>
  <c r="T268" i="1"/>
  <c r="Q268" i="1"/>
  <c r="L268" i="1"/>
  <c r="T267" i="1"/>
  <c r="Q267" i="1"/>
  <c r="L267" i="1"/>
  <c r="T266" i="1"/>
  <c r="Q266" i="1"/>
  <c r="L266" i="1"/>
  <c r="T265" i="1"/>
  <c r="Q265" i="1"/>
  <c r="L265" i="1"/>
  <c r="T264" i="1"/>
  <c r="Q264" i="1"/>
  <c r="L264" i="1"/>
  <c r="T263" i="1"/>
  <c r="Q263" i="1"/>
  <c r="L263" i="1"/>
  <c r="T262" i="1"/>
  <c r="Q262" i="1"/>
  <c r="L262" i="1"/>
  <c r="T261" i="1"/>
  <c r="Q261" i="1"/>
  <c r="L261" i="1"/>
  <c r="T260" i="1"/>
  <c r="Q260" i="1"/>
  <c r="L260" i="1"/>
  <c r="T259" i="1"/>
  <c r="Q259" i="1"/>
  <c r="L259" i="1"/>
  <c r="T258" i="1"/>
  <c r="Q258" i="1"/>
  <c r="L258" i="1"/>
  <c r="T257" i="1"/>
  <c r="Q257" i="1"/>
  <c r="L257" i="1"/>
  <c r="T256" i="1"/>
  <c r="Q256" i="1"/>
  <c r="L256" i="1"/>
  <c r="T255" i="1"/>
  <c r="Q255" i="1"/>
  <c r="L255" i="1"/>
  <c r="T254" i="1"/>
  <c r="Q254" i="1"/>
  <c r="L254" i="1"/>
  <c r="T253" i="1"/>
  <c r="Q253" i="1"/>
  <c r="L253" i="1"/>
  <c r="T252" i="1"/>
  <c r="Q252" i="1"/>
  <c r="L252" i="1"/>
  <c r="T251" i="1"/>
  <c r="Q251" i="1"/>
  <c r="L251" i="1"/>
  <c r="T250" i="1"/>
  <c r="Q250" i="1"/>
  <c r="L250" i="1"/>
  <c r="T249" i="1"/>
  <c r="Q249" i="1"/>
  <c r="L249" i="1"/>
  <c r="T248" i="1"/>
  <c r="Q248" i="1"/>
  <c r="L248" i="1"/>
  <c r="T247" i="1"/>
  <c r="Q247" i="1"/>
  <c r="L247" i="1"/>
  <c r="T246" i="1"/>
  <c r="Q246" i="1"/>
  <c r="L246" i="1"/>
  <c r="T245" i="1"/>
  <c r="Q245" i="1"/>
  <c r="L245" i="1"/>
  <c r="T244" i="1"/>
  <c r="Q244" i="1"/>
  <c r="L244" i="1"/>
  <c r="T243" i="1"/>
  <c r="Q243" i="1"/>
  <c r="L243" i="1"/>
  <c r="T242" i="1"/>
  <c r="Q242" i="1"/>
  <c r="L242" i="1"/>
  <c r="T241" i="1"/>
  <c r="Q241" i="1"/>
  <c r="L241" i="1"/>
  <c r="T240" i="1"/>
  <c r="Q240" i="1"/>
  <c r="L240" i="1"/>
  <c r="T239" i="1"/>
  <c r="Q239" i="1"/>
  <c r="L239" i="1"/>
  <c r="T238" i="1"/>
  <c r="Q238" i="1"/>
  <c r="L238" i="1"/>
  <c r="T237" i="1"/>
  <c r="Q237" i="1"/>
  <c r="L237" i="1"/>
  <c r="T236" i="1"/>
  <c r="Q236" i="1"/>
  <c r="L236" i="1"/>
  <c r="T235" i="1"/>
  <c r="Q235" i="1"/>
  <c r="L235" i="1"/>
  <c r="T234" i="1"/>
  <c r="Q234" i="1"/>
  <c r="L234" i="1"/>
  <c r="T233" i="1"/>
  <c r="Q233" i="1"/>
  <c r="L233" i="1"/>
  <c r="T232" i="1"/>
  <c r="Q232" i="1"/>
  <c r="L232" i="1"/>
  <c r="T231" i="1"/>
  <c r="Q231" i="1"/>
  <c r="L231" i="1"/>
  <c r="T230" i="1"/>
  <c r="Q230" i="1"/>
  <c r="L230" i="1"/>
  <c r="T229" i="1"/>
  <c r="Q229" i="1"/>
  <c r="L229" i="1"/>
  <c r="T228" i="1"/>
  <c r="Q228" i="1"/>
  <c r="L228" i="1"/>
  <c r="T227" i="1"/>
  <c r="Q227" i="1"/>
  <c r="L227" i="1"/>
  <c r="T226" i="1"/>
  <c r="Q226" i="1"/>
  <c r="L226" i="1"/>
  <c r="T225" i="1"/>
  <c r="Q225" i="1"/>
  <c r="L225" i="1"/>
  <c r="T224" i="1"/>
  <c r="Q224" i="1"/>
  <c r="L224" i="1"/>
  <c r="T223" i="1"/>
  <c r="Q223" i="1"/>
  <c r="L223" i="1"/>
  <c r="T222" i="1"/>
  <c r="Q222" i="1"/>
  <c r="L222" i="1"/>
  <c r="T221" i="1"/>
  <c r="Q221" i="1"/>
  <c r="L221" i="1"/>
  <c r="T220" i="1"/>
  <c r="Q220" i="1"/>
  <c r="L220" i="1"/>
  <c r="T219" i="1"/>
  <c r="Q219" i="1"/>
  <c r="L219" i="1"/>
  <c r="T218" i="1"/>
  <c r="Q218" i="1"/>
  <c r="L218" i="1"/>
  <c r="T217" i="1"/>
  <c r="Q217" i="1"/>
  <c r="L217" i="1"/>
  <c r="T216" i="1"/>
  <c r="Q216" i="1"/>
  <c r="L216" i="1"/>
  <c r="T215" i="1"/>
  <c r="Q215" i="1"/>
  <c r="L215" i="1"/>
  <c r="T214" i="1"/>
  <c r="Q214" i="1"/>
  <c r="L214" i="1"/>
  <c r="T213" i="1"/>
  <c r="Q213" i="1"/>
  <c r="L213" i="1"/>
  <c r="T212" i="1"/>
  <c r="Q212" i="1"/>
  <c r="L212" i="1"/>
  <c r="T211" i="1"/>
  <c r="Q211" i="1"/>
  <c r="L211" i="1"/>
  <c r="T210" i="1"/>
  <c r="Q210" i="1"/>
  <c r="L210" i="1"/>
  <c r="T209" i="1"/>
  <c r="Q209" i="1"/>
  <c r="L209" i="1"/>
  <c r="T208" i="1"/>
  <c r="Q208" i="1"/>
  <c r="L208" i="1"/>
  <c r="T207" i="1"/>
  <c r="Q207" i="1"/>
  <c r="L207" i="1"/>
  <c r="T206" i="1"/>
  <c r="Q206" i="1"/>
  <c r="T205" i="1"/>
  <c r="Q205" i="1"/>
  <c r="T204" i="1"/>
  <c r="Q204" i="1"/>
  <c r="T203" i="1"/>
  <c r="Q203" i="1"/>
  <c r="T202" i="1"/>
  <c r="Q202" i="1"/>
  <c r="T201" i="1"/>
  <c r="Q201" i="1"/>
  <c r="L201" i="1"/>
  <c r="T200" i="1"/>
  <c r="Q200" i="1"/>
  <c r="L200" i="1"/>
  <c r="T199" i="1"/>
  <c r="Q199" i="1"/>
  <c r="T198" i="1"/>
  <c r="Q198" i="1"/>
  <c r="T197" i="1"/>
  <c r="Q197" i="1"/>
  <c r="T196" i="1"/>
  <c r="Q196" i="1"/>
  <c r="L196" i="1"/>
  <c r="T195" i="1"/>
  <c r="Q195" i="1"/>
  <c r="L195" i="1"/>
  <c r="T194" i="1"/>
  <c r="Q194" i="1"/>
  <c r="T193" i="1"/>
  <c r="Q193" i="1"/>
  <c r="T192" i="1"/>
  <c r="Q192" i="1"/>
  <c r="L192" i="1"/>
  <c r="T191" i="1"/>
  <c r="Q191" i="1"/>
  <c r="T190" i="1"/>
  <c r="Q190" i="1"/>
  <c r="L190" i="1"/>
  <c r="T189" i="1"/>
  <c r="Q189" i="1"/>
  <c r="L189" i="1"/>
  <c r="T188" i="1"/>
  <c r="Q188" i="1"/>
  <c r="L188" i="1"/>
  <c r="T187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81" i="1"/>
  <c r="L181" i="1"/>
  <c r="Q180" i="1"/>
  <c r="L180" i="1"/>
  <c r="T179" i="1"/>
  <c r="Q179" i="1"/>
  <c r="L179" i="1"/>
  <c r="T178" i="1"/>
  <c r="Q178" i="1"/>
  <c r="L178" i="1"/>
  <c r="Q177" i="1"/>
  <c r="L177" i="1"/>
  <c r="Q176" i="1"/>
  <c r="L176" i="1"/>
  <c r="Q175" i="1"/>
  <c r="L175" i="1"/>
  <c r="Q174" i="1"/>
  <c r="L174" i="1"/>
  <c r="Q173" i="1"/>
  <c r="L173" i="1"/>
  <c r="Q172" i="1"/>
  <c r="L172" i="1"/>
  <c r="Q171" i="1"/>
  <c r="L171" i="1"/>
  <c r="Q170" i="1"/>
  <c r="L170" i="1"/>
  <c r="T169" i="1"/>
  <c r="Q169" i="1"/>
  <c r="L169" i="1"/>
  <c r="T168" i="1"/>
  <c r="Q168" i="1"/>
  <c r="L168" i="1"/>
  <c r="T167" i="1"/>
  <c r="Q167" i="1"/>
  <c r="L167" i="1"/>
  <c r="Q166" i="1"/>
  <c r="L166" i="1"/>
  <c r="Q165" i="1"/>
  <c r="L165" i="1"/>
  <c r="T164" i="1"/>
  <c r="Q164" i="1"/>
  <c r="L164" i="1"/>
  <c r="Q163" i="1"/>
  <c r="L163" i="1"/>
  <c r="Q162" i="1"/>
  <c r="L162" i="1"/>
  <c r="T161" i="1"/>
  <c r="Q161" i="1"/>
  <c r="L161" i="1"/>
  <c r="Q160" i="1"/>
  <c r="L160" i="1"/>
  <c r="Q159" i="1"/>
  <c r="L159" i="1"/>
  <c r="T158" i="1"/>
  <c r="Q158" i="1"/>
  <c r="L158" i="1"/>
  <c r="Q157" i="1"/>
  <c r="L157" i="1"/>
  <c r="Q156" i="1"/>
  <c r="L156" i="1"/>
  <c r="T155" i="1"/>
  <c r="Q155" i="1"/>
  <c r="L155" i="1"/>
  <c r="Q154" i="1"/>
  <c r="L154" i="1"/>
  <c r="Q153" i="1"/>
  <c r="L153" i="1"/>
  <c r="T152" i="1"/>
  <c r="Q152" i="1"/>
  <c r="L152" i="1"/>
  <c r="Q151" i="1"/>
  <c r="L151" i="1"/>
  <c r="Q150" i="1"/>
  <c r="L150" i="1"/>
  <c r="T149" i="1"/>
  <c r="Q149" i="1"/>
  <c r="L149" i="1"/>
  <c r="Q148" i="1"/>
  <c r="L148" i="1"/>
  <c r="Q147" i="1"/>
  <c r="L147" i="1"/>
  <c r="T146" i="1"/>
  <c r="Q146" i="1"/>
  <c r="L146" i="1"/>
  <c r="Q145" i="1"/>
  <c r="L145" i="1"/>
  <c r="Q144" i="1"/>
  <c r="L144" i="1"/>
  <c r="T143" i="1"/>
  <c r="Q143" i="1"/>
  <c r="L143" i="1"/>
  <c r="Q142" i="1"/>
  <c r="L142" i="1"/>
  <c r="Q141" i="1"/>
  <c r="L141" i="1"/>
  <c r="T140" i="1"/>
  <c r="Q140" i="1"/>
  <c r="L140" i="1"/>
  <c r="Q139" i="1"/>
  <c r="L139" i="1"/>
  <c r="Q138" i="1"/>
  <c r="L138" i="1"/>
  <c r="T137" i="1"/>
  <c r="Q137" i="1"/>
  <c r="L137" i="1"/>
  <c r="Q136" i="1"/>
  <c r="L136" i="1"/>
  <c r="Q135" i="1"/>
  <c r="L135" i="1"/>
  <c r="T134" i="1"/>
  <c r="Q134" i="1"/>
  <c r="L134" i="1"/>
  <c r="Q133" i="1"/>
  <c r="L133" i="1"/>
  <c r="Q132" i="1"/>
  <c r="L132" i="1"/>
  <c r="T131" i="1"/>
  <c r="Q131" i="1"/>
  <c r="L131" i="1"/>
  <c r="Q130" i="1"/>
  <c r="L130" i="1"/>
  <c r="Q129" i="1"/>
  <c r="L129" i="1"/>
  <c r="T128" i="1"/>
  <c r="Q128" i="1"/>
  <c r="L128" i="1"/>
  <c r="T127" i="1"/>
  <c r="Q127" i="1"/>
  <c r="L127" i="1"/>
  <c r="Q126" i="1"/>
  <c r="L126" i="1"/>
  <c r="Q125" i="1"/>
  <c r="L125" i="1"/>
  <c r="T124" i="1"/>
  <c r="Q124" i="1"/>
  <c r="L124" i="1"/>
  <c r="Q123" i="1"/>
  <c r="L123" i="1"/>
  <c r="Q122" i="1"/>
  <c r="L122" i="1"/>
  <c r="T121" i="1"/>
  <c r="Q121" i="1"/>
  <c r="L121" i="1"/>
  <c r="T120" i="1"/>
  <c r="Q120" i="1"/>
  <c r="L120" i="1"/>
  <c r="T119" i="1"/>
  <c r="Q119" i="1"/>
  <c r="L119" i="1"/>
  <c r="T118" i="1"/>
  <c r="Q118" i="1"/>
  <c r="L118" i="1"/>
  <c r="T117" i="1"/>
  <c r="Q117" i="1"/>
  <c r="L117" i="1"/>
  <c r="T116" i="1"/>
  <c r="Q116" i="1"/>
  <c r="L116" i="1"/>
  <c r="T115" i="1"/>
  <c r="Q115" i="1"/>
  <c r="L115" i="1"/>
  <c r="T114" i="1"/>
  <c r="Q114" i="1"/>
  <c r="L114" i="1"/>
  <c r="T113" i="1"/>
  <c r="Q113" i="1"/>
  <c r="L113" i="1"/>
  <c r="T112" i="1"/>
  <c r="Q112" i="1"/>
  <c r="L112" i="1"/>
  <c r="T111" i="1"/>
  <c r="Q111" i="1"/>
  <c r="L111" i="1"/>
  <c r="T110" i="1"/>
  <c r="Q110" i="1"/>
  <c r="L110" i="1"/>
  <c r="T109" i="1"/>
  <c r="Q109" i="1"/>
  <c r="L109" i="1"/>
  <c r="T108" i="1"/>
  <c r="Q108" i="1"/>
  <c r="L108" i="1"/>
  <c r="T107" i="1"/>
  <c r="Q107" i="1"/>
  <c r="L107" i="1"/>
  <c r="T106" i="1"/>
  <c r="Q106" i="1"/>
  <c r="L106" i="1"/>
  <c r="T105" i="1"/>
  <c r="Q105" i="1"/>
  <c r="L105" i="1"/>
  <c r="T104" i="1"/>
  <c r="Q104" i="1"/>
  <c r="L104" i="1"/>
  <c r="T103" i="1"/>
  <c r="Q103" i="1"/>
  <c r="L103" i="1"/>
  <c r="T102" i="1"/>
  <c r="Q102" i="1"/>
  <c r="L102" i="1"/>
  <c r="T101" i="1"/>
  <c r="Q101" i="1"/>
  <c r="L101" i="1"/>
  <c r="Q100" i="1"/>
  <c r="L100" i="1"/>
  <c r="Q99" i="1"/>
  <c r="L99" i="1"/>
  <c r="T98" i="1"/>
  <c r="Q98" i="1"/>
  <c r="L98" i="1"/>
  <c r="Q97" i="1"/>
  <c r="L97" i="1"/>
  <c r="Q96" i="1"/>
  <c r="L96" i="1"/>
  <c r="T95" i="1"/>
  <c r="Q95" i="1"/>
  <c r="L95" i="1"/>
  <c r="Q94" i="1"/>
  <c r="L94" i="1"/>
  <c r="Q93" i="1"/>
  <c r="L93" i="1"/>
  <c r="T92" i="1"/>
  <c r="Q92" i="1"/>
  <c r="L92" i="1"/>
  <c r="Q91" i="1"/>
  <c r="L91" i="1"/>
  <c r="Q90" i="1"/>
  <c r="L90" i="1"/>
  <c r="T89" i="1"/>
  <c r="Q89" i="1"/>
  <c r="L89" i="1"/>
  <c r="Q88" i="1"/>
  <c r="L88" i="1"/>
  <c r="Q87" i="1"/>
  <c r="L87" i="1"/>
  <c r="T86" i="1"/>
  <c r="Q86" i="1"/>
  <c r="L86" i="1"/>
  <c r="Q85" i="1"/>
  <c r="L85" i="1"/>
  <c r="Q84" i="1"/>
  <c r="L84" i="1"/>
  <c r="T83" i="1"/>
  <c r="Q83" i="1"/>
  <c r="L83" i="1"/>
  <c r="Q82" i="1"/>
  <c r="L82" i="1"/>
  <c r="Q81" i="1"/>
  <c r="L81" i="1"/>
  <c r="Q80" i="1"/>
  <c r="L80" i="1"/>
  <c r="T79" i="1"/>
  <c r="Q79" i="1"/>
  <c r="L79" i="1"/>
  <c r="Q78" i="1"/>
  <c r="L78" i="1"/>
  <c r="Q77" i="1"/>
  <c r="L77" i="1"/>
  <c r="T76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Q65" i="1"/>
  <c r="L65" i="1"/>
  <c r="Q64" i="1"/>
  <c r="L64" i="1"/>
  <c r="T63" i="1"/>
  <c r="Q63" i="1"/>
  <c r="L63" i="1"/>
  <c r="Q62" i="1"/>
  <c r="L62" i="1"/>
  <c r="Q61" i="1"/>
  <c r="L61" i="1"/>
  <c r="T60" i="1"/>
  <c r="Q60" i="1"/>
  <c r="L60" i="1"/>
  <c r="Q59" i="1"/>
  <c r="L59" i="1"/>
  <c r="Q58" i="1"/>
  <c r="L58" i="1"/>
  <c r="T57" i="1"/>
  <c r="Q57" i="1"/>
  <c r="L57" i="1"/>
  <c r="Q56" i="1"/>
  <c r="L56" i="1"/>
  <c r="Q55" i="1"/>
  <c r="L55" i="1"/>
  <c r="T54" i="1"/>
  <c r="Q54" i="1"/>
  <c r="L54" i="1"/>
  <c r="Q53" i="1"/>
  <c r="L53" i="1"/>
  <c r="Q52" i="1"/>
  <c r="L52" i="1"/>
  <c r="Q51" i="1"/>
  <c r="L51" i="1"/>
  <c r="Q50" i="1"/>
  <c r="L50" i="1"/>
  <c r="T49" i="1"/>
  <c r="Q49" i="1"/>
  <c r="L49" i="1"/>
  <c r="Q48" i="1"/>
  <c r="L48" i="1"/>
  <c r="Q47" i="1"/>
  <c r="L47" i="1"/>
  <c r="T46" i="1"/>
  <c r="Q46" i="1"/>
  <c r="L46" i="1"/>
  <c r="Q45" i="1"/>
  <c r="L45" i="1"/>
  <c r="Q44" i="1"/>
  <c r="L44" i="1"/>
  <c r="T43" i="1"/>
  <c r="Q43" i="1"/>
  <c r="L43" i="1"/>
  <c r="Q42" i="1"/>
  <c r="L42" i="1"/>
  <c r="Q41" i="1"/>
  <c r="L41" i="1"/>
  <c r="T40" i="1"/>
  <c r="Q40" i="1"/>
  <c r="L40" i="1"/>
  <c r="T39" i="1"/>
  <c r="Q39" i="1"/>
  <c r="L39" i="1"/>
  <c r="T38" i="1"/>
  <c r="Q38" i="1"/>
  <c r="L38" i="1"/>
  <c r="Q37" i="1"/>
  <c r="L37" i="1"/>
  <c r="Q36" i="1"/>
  <c r="L36" i="1"/>
  <c r="T35" i="1"/>
  <c r="Q35" i="1"/>
  <c r="L35" i="1"/>
  <c r="Q34" i="1"/>
  <c r="L34" i="1"/>
  <c r="Q33" i="1"/>
  <c r="L33" i="1"/>
  <c r="T32" i="1"/>
  <c r="Q32" i="1"/>
  <c r="L32" i="1"/>
  <c r="Q31" i="1"/>
  <c r="Q30" i="1"/>
  <c r="T29" i="1"/>
  <c r="Q29" i="1"/>
  <c r="L29" i="1"/>
  <c r="Q28" i="1"/>
  <c r="L28" i="1"/>
  <c r="Q27" i="1"/>
  <c r="L27" i="1"/>
  <c r="T26" i="1"/>
  <c r="Q26" i="1"/>
  <c r="L26" i="1"/>
  <c r="Q25" i="1"/>
  <c r="L25" i="1"/>
  <c r="Q24" i="1"/>
  <c r="L24" i="1"/>
  <c r="Q23" i="1"/>
  <c r="L23" i="1"/>
  <c r="Q22" i="1"/>
  <c r="L22" i="1"/>
  <c r="T21" i="1"/>
  <c r="Q21" i="1"/>
  <c r="L21" i="1"/>
  <c r="Q20" i="1"/>
  <c r="L20" i="1"/>
  <c r="Q19" i="1"/>
  <c r="L19" i="1"/>
  <c r="T18" i="1"/>
  <c r="Q18" i="1"/>
  <c r="L18" i="1"/>
  <c r="Q17" i="1"/>
  <c r="L17" i="1"/>
  <c r="Q16" i="1"/>
  <c r="L16" i="1"/>
  <c r="T15" i="1"/>
  <c r="Q15" i="1"/>
  <c r="L15" i="1"/>
  <c r="Q14" i="1"/>
  <c r="L14" i="1"/>
  <c r="Q13" i="1"/>
  <c r="L13" i="1"/>
  <c r="Q12" i="1"/>
  <c r="L12" i="1"/>
  <c r="Q11" i="1"/>
  <c r="Q10" i="1"/>
  <c r="L10" i="1"/>
  <c r="Q9" i="1"/>
  <c r="L9" i="1"/>
  <c r="Q8" i="1"/>
  <c r="L8" i="1"/>
  <c r="Q7" i="1"/>
  <c r="L7" i="1"/>
  <c r="Q6" i="1"/>
  <c r="L6" i="1"/>
  <c r="L1255" i="1" s="1"/>
  <c r="T5" i="1"/>
  <c r="Q5" i="1"/>
  <c r="Q4" i="1"/>
  <c r="Q3" i="1"/>
  <c r="N9" i="1"/>
  <c r="U184" i="2" l="1"/>
</calcChain>
</file>

<file path=xl/sharedStrings.xml><?xml version="1.0" encoding="utf-8"?>
<sst xmlns="http://schemas.openxmlformats.org/spreadsheetml/2006/main" count="12487" uniqueCount="4234">
  <si>
    <t>COD. MOD 118/2011</t>
  </si>
  <si>
    <t>Tipologia Conto</t>
  </si>
  <si>
    <t>Codice CE</t>
  </si>
  <si>
    <t>Codice Conto_old</t>
  </si>
  <si>
    <t>MOSS 2022</t>
  </si>
  <si>
    <t>MOSS 2023</t>
  </si>
  <si>
    <t>Descrizione</t>
  </si>
  <si>
    <t>Ultimo livello</t>
  </si>
  <si>
    <t>comune</t>
  </si>
  <si>
    <t>700</t>
  </si>
  <si>
    <t>ACQUISTI DI BENI</t>
  </si>
  <si>
    <t>N</t>
  </si>
  <si>
    <t>700100</t>
  </si>
  <si>
    <t>ACQUISTI DI BENI SANITARI</t>
  </si>
  <si>
    <t>civile</t>
  </si>
  <si>
    <t>BA0040</t>
  </si>
  <si>
    <t>70010000005</t>
  </si>
  <si>
    <t>Medicinali con AIC</t>
  </si>
  <si>
    <t>S</t>
  </si>
  <si>
    <t>C.B.1.a</t>
  </si>
  <si>
    <t>gestionale</t>
  </si>
  <si>
    <t/>
  </si>
  <si>
    <t>70010000005G</t>
  </si>
  <si>
    <t>Consumo gestionale medicinali con AIC</t>
  </si>
  <si>
    <t>70010000005G1</t>
  </si>
  <si>
    <t>Consumo gestionale oncologici ad alto costo</t>
  </si>
  <si>
    <t>70010000005G2</t>
  </si>
  <si>
    <t>Consumo gestionale farmaci contenenti fattori della coagulazione</t>
  </si>
  <si>
    <t>70010000005G3</t>
  </si>
  <si>
    <t>Consumo gestionale Farmaci innovativi di cui ai Fondi istituiti ai sensi dell’articolo 1, commi 400 e 401 della legge 11 dicembre 2016, n.232</t>
  </si>
  <si>
    <t>70010000005G4</t>
  </si>
  <si>
    <t>Consumo gestionale Emoderivati fuori produzione regionale con AIC</t>
  </si>
  <si>
    <t>70010000005G5</t>
  </si>
  <si>
    <t>Consumo gestionale Emocomponenti a uso trasfusionale</t>
  </si>
  <si>
    <t>70010000005G6</t>
  </si>
  <si>
    <t>Consumo gestionale Emocomponenti a uso non trasfusionale</t>
  </si>
  <si>
    <t>70010000005G7</t>
  </si>
  <si>
    <t xml:space="preserve">Consumo gestionale Lavorazioni </t>
  </si>
  <si>
    <t>70010000005G8</t>
  </si>
  <si>
    <t>Consumo gestionale altri medicinali con AIC</t>
  </si>
  <si>
    <t>70010000010</t>
  </si>
  <si>
    <t>Pht - medicinali</t>
  </si>
  <si>
    <t>70010000010G</t>
  </si>
  <si>
    <t>Consumo gestionale Pht - medicinali</t>
  </si>
  <si>
    <t>70010000010G1</t>
  </si>
  <si>
    <t>70010000015</t>
  </si>
  <si>
    <t>Epatite C HCV - farmaci</t>
  </si>
  <si>
    <t>70010000015G</t>
  </si>
  <si>
    <t>Consumo gestionale Epatite C HCV - farmaci</t>
  </si>
  <si>
    <t>70010000015G1</t>
  </si>
  <si>
    <t>BA0050</t>
  </si>
  <si>
    <t>70010000020</t>
  </si>
  <si>
    <t>Medicinali senza AIC</t>
  </si>
  <si>
    <t>70010000020G</t>
  </si>
  <si>
    <t>Consumo gestionale medicinali senza AIC</t>
  </si>
  <si>
    <t>70010000020G1</t>
  </si>
  <si>
    <t>Consumo gestionale farmaci esteri</t>
  </si>
  <si>
    <t>70010000020G2</t>
  </si>
  <si>
    <t>Consumo gestionale Preparazioni galeniche e magistrali</t>
  </si>
  <si>
    <t>70010000020G3</t>
  </si>
  <si>
    <t xml:space="preserve">Consumo gestionale Altri medicinali senza AIC </t>
  </si>
  <si>
    <t>BA0051</t>
  </si>
  <si>
    <t>70010000025</t>
  </si>
  <si>
    <t>Ossigeno Terapeutico e altri Gas Medicali Con AIC</t>
  </si>
  <si>
    <t>70010000025G</t>
  </si>
  <si>
    <t>Consumo gestionale Ossigeno Terapeutico e altri Gas Medicali Con AIC</t>
  </si>
  <si>
    <t>70010000025G1</t>
  </si>
  <si>
    <t>70010000030</t>
  </si>
  <si>
    <t>Ossigeno Terapeutico e altri Gas Medicali Senza AIC</t>
  </si>
  <si>
    <t>70010000030G</t>
  </si>
  <si>
    <t>Consumo gestionale Ossigeno Terapeutico e altri Gas Medicali Senza AIC</t>
  </si>
  <si>
    <t>70010000030G1</t>
  </si>
  <si>
    <t>70010000035</t>
  </si>
  <si>
    <t>Emoderivati fuori produzione regionale senza AIC</t>
  </si>
  <si>
    <t>70010000035G</t>
  </si>
  <si>
    <t>Consumo gestionale Emoderivati fuori produzione regionale senza AIC</t>
  </si>
  <si>
    <t>70010000035G1</t>
  </si>
  <si>
    <t>BA0250</t>
  </si>
  <si>
    <t>70010000040</t>
  </si>
  <si>
    <t>Prodotti dietetici</t>
  </si>
  <si>
    <t>70010000040G</t>
  </si>
  <si>
    <t>Consumo gestionale Prodotti dietetici</t>
  </si>
  <si>
    <t>70010000040G1</t>
  </si>
  <si>
    <t>BA0061</t>
  </si>
  <si>
    <t>70010000045</t>
  </si>
  <si>
    <t>Emoderivati di produzione regionale da pubblico (Aziende Sanitarie pubbliche della Regione) - Mobilità intraregionale</t>
  </si>
  <si>
    <t>BA0062</t>
  </si>
  <si>
    <t>70010000050</t>
  </si>
  <si>
    <t>Emoderivati di produzione regionale da pubblico (Aziende Sanitarie pubbliche della Regione) - Mobilità extraregionale</t>
  </si>
  <si>
    <t>BA0063</t>
  </si>
  <si>
    <t>70010000055</t>
  </si>
  <si>
    <t>Emoderivati di produzione regionale da altri soggetti</t>
  </si>
  <si>
    <t>70010000055G</t>
  </si>
  <si>
    <t>Consumo gestionale di emoderivati di produzione regionale</t>
  </si>
  <si>
    <t>70010000055G1</t>
  </si>
  <si>
    <t>s</t>
  </si>
  <si>
    <t>BA0260</t>
  </si>
  <si>
    <t>70010000060</t>
  </si>
  <si>
    <t>Sieri</t>
  </si>
  <si>
    <t>70010000060G</t>
  </si>
  <si>
    <t>Consumo gestionale Sieri</t>
  </si>
  <si>
    <t>70010000060G1</t>
  </si>
  <si>
    <t>70010000065</t>
  </si>
  <si>
    <t>Vaccini</t>
  </si>
  <si>
    <t>70010000065G</t>
  </si>
  <si>
    <t>Consumo gestionale vaccini</t>
  </si>
  <si>
    <t>70010000065G1</t>
  </si>
  <si>
    <t>BA0240</t>
  </si>
  <si>
    <t>70010000070</t>
  </si>
  <si>
    <t xml:space="preserve">Materiali diagnostici </t>
  </si>
  <si>
    <t>70010000070G</t>
  </si>
  <si>
    <t>Consumo gestionale materiali diagnostici</t>
  </si>
  <si>
    <t>70010000070G1</t>
  </si>
  <si>
    <t>Consumo gestionale Reagenti Diagnostici (W01)</t>
  </si>
  <si>
    <t>70010000070G2</t>
  </si>
  <si>
    <t>Consumo gestionale Dispositivi medico diagnostici in vitro (IVD) (W02, W05)</t>
  </si>
  <si>
    <t>70010000070G3</t>
  </si>
  <si>
    <t>Consumo gestionale Altri materiali diagnostici</t>
  </si>
  <si>
    <t>BA0270</t>
  </si>
  <si>
    <t>70010000075</t>
  </si>
  <si>
    <t>Prodotti chimici</t>
  </si>
  <si>
    <t>70010000075G</t>
  </si>
  <si>
    <t>Consumo gestionale prodotti chimici</t>
  </si>
  <si>
    <t>70010000075G1</t>
  </si>
  <si>
    <t xml:space="preserve">Consumo gestionale altri prodotti chimici </t>
  </si>
  <si>
    <t>C.B.1.b</t>
  </si>
  <si>
    <t>BA0220</t>
  </si>
  <si>
    <t>70010000080</t>
  </si>
  <si>
    <t>Mater. diagn., lastre RX, carta per ECG, ecc.</t>
  </si>
  <si>
    <t>70010000080G</t>
  </si>
  <si>
    <t>Consumo gestionale Mater. diagn., lastre RX, carta per ECG, ecc.</t>
  </si>
  <si>
    <t>70010000080G1</t>
  </si>
  <si>
    <t>70010000085</t>
  </si>
  <si>
    <t>Mezzi di contrasto per RX</t>
  </si>
  <si>
    <t>70010000085G</t>
  </si>
  <si>
    <t>Consumo gestionale Mezzi di contrasto per RX</t>
  </si>
  <si>
    <t>70010000085G1</t>
  </si>
  <si>
    <t>70010000090</t>
  </si>
  <si>
    <t>Dispositivi medici e materiali sanitari</t>
  </si>
  <si>
    <t>70010000090G</t>
  </si>
  <si>
    <t xml:space="preserve">Consumo gestionale dispositivi medici e materiali sanitari </t>
  </si>
  <si>
    <t>70010000090G1</t>
  </si>
  <si>
    <t>Consumo gestionale Dispositivi da somministrazione, prelievo e raccolta (A)</t>
  </si>
  <si>
    <t>70010000090G2</t>
  </si>
  <si>
    <t>Consumo gestionale Dispositivi medico-chirurgici specialistici (B, G, N, Q, R, U)</t>
  </si>
  <si>
    <t>70010000090G3</t>
  </si>
  <si>
    <t>Consumo gestionale Dispositivi medico-chirurgici generici (H, M, T01, T02, T03)</t>
  </si>
  <si>
    <t>70010000090G4</t>
  </si>
  <si>
    <t>Consumo gestionale Dispositivi per apparato cardiocircolatorio (C)</t>
  </si>
  <si>
    <t>70010000090G5</t>
  </si>
  <si>
    <t>Consumo gestionale Strumentario chirurgico (K, L)</t>
  </si>
  <si>
    <t>70010000090G6</t>
  </si>
  <si>
    <t>Consumo gestionale Supporti o ausili tecnici per persone disabili (Y)</t>
  </si>
  <si>
    <t>70010000090G7</t>
  </si>
  <si>
    <t>Consumo gestionale Ausili per incontinenza (T04)</t>
  </si>
  <si>
    <t>C.B.2.a</t>
  </si>
  <si>
    <t>70010000090G8</t>
  </si>
  <si>
    <t>Consumo gestionale Altri Dispositivi medici e materiali sanitari</t>
  </si>
  <si>
    <t>70010000090G9</t>
  </si>
  <si>
    <t>Consumo gestionale Disinfettanti e prodotti per sterilizzazione e dispositivi vari (D, S)</t>
  </si>
  <si>
    <t>70010000090G10</t>
  </si>
  <si>
    <t>Consumo gestionale Altro materiale di consumo (Z11 e Z12)</t>
  </si>
  <si>
    <t>70010000090G11</t>
  </si>
  <si>
    <t xml:space="preserve">Consumo gestionale Dispositivi vari (V) </t>
  </si>
  <si>
    <t>BA0230</t>
  </si>
  <si>
    <t>70010000095</t>
  </si>
  <si>
    <t>Dispositivi impiantabili attivi</t>
  </si>
  <si>
    <t>70010000095G</t>
  </si>
  <si>
    <t>Consumo gestionale dispositivi impiantabili attivi</t>
  </si>
  <si>
    <t>C.B.2.b</t>
  </si>
  <si>
    <t>70010000095G1</t>
  </si>
  <si>
    <t>70010000100</t>
  </si>
  <si>
    <t>Altre Protesi</t>
  </si>
  <si>
    <t>70010000100G</t>
  </si>
  <si>
    <t>Consumo gestionale altre protesi</t>
  </si>
  <si>
    <t>70010000100G1</t>
  </si>
  <si>
    <t>Consumo gestionale protesici impiantabili e prodotti per osteosintesi (P)</t>
  </si>
  <si>
    <t>70010000100G2</t>
  </si>
  <si>
    <t>Consumo gestionale Altre Protesi</t>
  </si>
  <si>
    <t>70010000105</t>
  </si>
  <si>
    <t>Materiale protesico fornitura diretta (ass. prot.)</t>
  </si>
  <si>
    <t>70010000105G</t>
  </si>
  <si>
    <t>Consumo gestionale Materiale protesico fornitura diretta (ass. prot.)</t>
  </si>
  <si>
    <t>70010000105G1</t>
  </si>
  <si>
    <t>70010000110</t>
  </si>
  <si>
    <t>Materiali per emodialisi</t>
  </si>
  <si>
    <t>70010000110G</t>
  </si>
  <si>
    <t>Consumo gestionale Materiali per emodialisi</t>
  </si>
  <si>
    <t>70010000110G1</t>
  </si>
  <si>
    <t>C.B.2.i</t>
  </si>
  <si>
    <t>BA0280</t>
  </si>
  <si>
    <t>70010000115</t>
  </si>
  <si>
    <t>Prodotti farmaceutici per uso veterinario</t>
  </si>
  <si>
    <t>70010000115G</t>
  </si>
  <si>
    <t>Consumo gestionale Prodotti farmaceutici per uso veterinario</t>
  </si>
  <si>
    <t>70010000115G1</t>
  </si>
  <si>
    <t>70010000120</t>
  </si>
  <si>
    <t>Mat. chirurg., sanit. e diagn. per uso veterinario</t>
  </si>
  <si>
    <t>70010000120G</t>
  </si>
  <si>
    <t>Consumo gestionale Mat. chirurg., sanit. e diagn. per uso veterinario</t>
  </si>
  <si>
    <t>C.B.2.c</t>
  </si>
  <si>
    <t>70010000120G1</t>
  </si>
  <si>
    <t>BA0100</t>
  </si>
  <si>
    <t>70010000130</t>
  </si>
  <si>
    <t>Sacche di sangue da altri soggetti</t>
  </si>
  <si>
    <t>70010000130G</t>
  </si>
  <si>
    <t>Consumo gestionale Sacche di sangue da altri soggetti</t>
  </si>
  <si>
    <t>70010000130G1</t>
  </si>
  <si>
    <t>BA0290</t>
  </si>
  <si>
    <t>70010000135</t>
  </si>
  <si>
    <t>Altri acquisti di beni sanitari</t>
  </si>
  <si>
    <t>70010000135G</t>
  </si>
  <si>
    <t>Consumo gestionale Altri acquisti di beni sanitari</t>
  </si>
  <si>
    <t>70010000135G1</t>
  </si>
  <si>
    <t>Consumo gestionale Altri beni sanitari</t>
  </si>
  <si>
    <t>BA0301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</si>
  <si>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</si>
  <si>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</si>
  <si>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</si>
  <si>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</si>
  <si>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</si>
  <si>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</si>
  <si>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</si>
  <si>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sanitarie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</si>
  <si>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</si>
  <si>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</si>
  <si>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</si>
  <si>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</si>
  <si>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</si>
  <si>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</si>
  <si>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</si>
  <si>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</si>
  <si>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</si>
  <si>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</si>
  <si>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</si>
  <si>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</si>
  <si>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Dispositivi medici e materiali sanitari - da Aziende sanitarie pubbliche della Regione</t>
  </si>
  <si>
    <t>70010000190</t>
  </si>
  <si>
    <t>Altre Protesi - da Aziende sanitarie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</si>
  <si>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</si>
  <si>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</si>
  <si>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</si>
  <si>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</si>
  <si>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C.B.2.d</t>
  </si>
  <si>
    <t>BA0304</t>
  </si>
  <si>
    <t>70010000205</t>
  </si>
  <si>
    <t>Prodotti dietetici - da Aziende sanitarie pubbliche della Regione</t>
  </si>
  <si>
    <t>BA0305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</si>
  <si>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</si>
  <si>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</si>
  <si>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</si>
  <si>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</si>
  <si>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</si>
  <si>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70010000220</t>
  </si>
  <si>
    <t>Prodotti chimici - da Aziende sanitarie pubbliche della Regione</t>
  </si>
  <si>
    <t>BA0307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</si>
  <si>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</si>
  <si>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</si>
  <si>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</si>
  <si>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</si>
  <si>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</si>
  <si>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70010000235</t>
  </si>
  <si>
    <t>Altri acquisti di beni sanitari - da Aziende sanitarie pubbliche della Regione</t>
  </si>
  <si>
    <t>70010000240</t>
  </si>
  <si>
    <t>Dispositivi di Protezione Individuale - Dispositivi Medici</t>
  </si>
  <si>
    <t>70010000240G</t>
  </si>
  <si>
    <t>Consumo gestionale Dispositivi di Protezione Individuale - Dispositivi Medici</t>
  </si>
  <si>
    <t>70010000240G1</t>
  </si>
  <si>
    <t>70010000245</t>
  </si>
  <si>
    <t>Dispositivi di Protezione Individuale - NON Dispositivi Medici</t>
  </si>
  <si>
    <t>70010000245G</t>
  </si>
  <si>
    <t>Consumo gestionale Dispositivi di Protezione Individuale - NON Dispositivi Medici</t>
  </si>
  <si>
    <t>70010000245G1</t>
  </si>
  <si>
    <t>700105</t>
  </si>
  <si>
    <t>ACQUISTI DI BENI NON SANITARI</t>
  </si>
  <si>
    <t>BA0320</t>
  </si>
  <si>
    <t>70010500005</t>
  </si>
  <si>
    <t>Prodotti alimentari</t>
  </si>
  <si>
    <t>70010500005G</t>
  </si>
  <si>
    <t>Consumo gestionale prodotti alimentari</t>
  </si>
  <si>
    <t>C.B.2.h</t>
  </si>
  <si>
    <t>70010500005G1</t>
  </si>
  <si>
    <t>BA0330</t>
  </si>
  <si>
    <t>70010500010</t>
  </si>
  <si>
    <t>Materiali di guardaroba, pulizia e di conviv. in genere</t>
  </si>
  <si>
    <t>70010500010G</t>
  </si>
  <si>
    <t>Consumo gestionale Materiali di guardaroba, pulizia e di conviv. in genere</t>
  </si>
  <si>
    <t>70010500010G1</t>
  </si>
  <si>
    <t>BA0340</t>
  </si>
  <si>
    <t>70010500015</t>
  </si>
  <si>
    <t>Combust., carbur., lubrif. uso riscaldam. e cucine</t>
  </si>
  <si>
    <t>70010500015G</t>
  </si>
  <si>
    <t>Consumo gestionale Combust., carbur., lubrif. uso riscaldam. e cucine</t>
  </si>
  <si>
    <t>70010500015G1</t>
  </si>
  <si>
    <t>70010500020</t>
  </si>
  <si>
    <t>Combust., carbur., lubrif. uso trasporto</t>
  </si>
  <si>
    <t>70010500020G</t>
  </si>
  <si>
    <t>Consumo gestionale Combust., carbur., lubrif. uso trasporto</t>
  </si>
  <si>
    <t>70010500020G1</t>
  </si>
  <si>
    <t>BA0350</t>
  </si>
  <si>
    <t>70010500025</t>
  </si>
  <si>
    <t>Cancelleria, stampati e supporti informatici</t>
  </si>
  <si>
    <t>70010500025G</t>
  </si>
  <si>
    <t>Consumo gestionale Cancelleria, stampati e supporti informatici</t>
  </si>
  <si>
    <t>70010500025G1</t>
  </si>
  <si>
    <t>BA0360</t>
  </si>
  <si>
    <t>70010500030</t>
  </si>
  <si>
    <t>Materiali per la manutenzione in strutture immobiliari</t>
  </si>
  <si>
    <t>70010500030G</t>
  </si>
  <si>
    <t>Consumo gestionale Materiali per la manutenzione in strutture immobiliari</t>
  </si>
  <si>
    <t>70010500030G1</t>
  </si>
  <si>
    <t>70010500035</t>
  </si>
  <si>
    <t>Materiali per la manutenzione di impianti</t>
  </si>
  <si>
    <t>70010500035G</t>
  </si>
  <si>
    <t>Consumo gestionale Materiali per la manutenzione di impianti</t>
  </si>
  <si>
    <t>70010500035G1</t>
  </si>
  <si>
    <t>70010500040</t>
  </si>
  <si>
    <t>Materiali per la manut. di automezzi(sanit. e non sanit.)</t>
  </si>
  <si>
    <t>70010500040G</t>
  </si>
  <si>
    <t>Consumo gestionale Materiali per la manut. di automezzi(sanit. e non sanit.)</t>
  </si>
  <si>
    <t>C.B.2.l</t>
  </si>
  <si>
    <t>70010500040G1</t>
  </si>
  <si>
    <t>70010500045</t>
  </si>
  <si>
    <t>Materiali per la manutenz. di attrezzature sanitarie</t>
  </si>
  <si>
    <t>70010500045G</t>
  </si>
  <si>
    <t>Consumo gestionale Materiali per la manutenz. di attrezzature sanitarie</t>
  </si>
  <si>
    <t>70010500045G1</t>
  </si>
  <si>
    <t>70010500050</t>
  </si>
  <si>
    <t>Materiali per la man. di attr. san. destin. alla ricerca</t>
  </si>
  <si>
    <t>70010500050G</t>
  </si>
  <si>
    <t>Consumo gestionale Materiali per la man. di attr. san. destin. alla ricerca</t>
  </si>
  <si>
    <t>70010500050G1</t>
  </si>
  <si>
    <t>70010500055</t>
  </si>
  <si>
    <t>Materiali per la manut. di mobili, macchine e altri beni</t>
  </si>
  <si>
    <t>70010500055G</t>
  </si>
  <si>
    <t>Consumo gestionale Materiali per la manut. di mobili, macchine e altri beni</t>
  </si>
  <si>
    <t>70010500055G1</t>
  </si>
  <si>
    <t>BA0370</t>
  </si>
  <si>
    <t>70010500060</t>
  </si>
  <si>
    <t>Altri acquisti di beni non sanitari</t>
  </si>
  <si>
    <t>70010500060G</t>
  </si>
  <si>
    <t>Consumo gestionale Altri acquisti di beni non sanitari</t>
  </si>
  <si>
    <t>70010500060G1</t>
  </si>
  <si>
    <t>BA0380</t>
  </si>
  <si>
    <t>70010500065</t>
  </si>
  <si>
    <t>Beni e prodotti non sanitari da Aziende sanitarie pubbliche della Regione</t>
  </si>
  <si>
    <t>70010500065G</t>
  </si>
  <si>
    <t>Consumo gestionale Beni e prodotti non sanitari da Aziende sanitarie pubbliche della Regione</t>
  </si>
  <si>
    <t>70010500065G1</t>
  </si>
  <si>
    <t>706</t>
  </si>
  <si>
    <t>ACQUISTI DI SERVIZI SANITARI</t>
  </si>
  <si>
    <t>706100</t>
  </si>
  <si>
    <t>SERVIZI SANITARI PER MEDICINA DI BASE FARMACEUTICA E DISTRIBUZIONE FARMACI</t>
  </si>
  <si>
    <t>BA0430</t>
  </si>
  <si>
    <t>70610000005</t>
  </si>
  <si>
    <t>Medico generico</t>
  </si>
  <si>
    <t>70610000005G</t>
  </si>
  <si>
    <t>Medico generico gestionale</t>
  </si>
  <si>
    <t>70610000005G1</t>
  </si>
  <si>
    <t>Medicina generale gestionale - Attività in convenzione</t>
  </si>
  <si>
    <t>70610000005G2</t>
  </si>
  <si>
    <t>Medicina generale gestionale - Prestazioni erogate nelle cure domiciliari</t>
  </si>
  <si>
    <t>70610000005G3</t>
  </si>
  <si>
    <t>Medicina generale gestionale - Prestazioni erogate presso strutture residenziali e semiresidenziali</t>
  </si>
  <si>
    <t>70610000005G4</t>
  </si>
  <si>
    <t>Medicina generale gestionale - Programmi vaccinali</t>
  </si>
  <si>
    <t>70610000005G5</t>
  </si>
  <si>
    <t>Medicina generale gestionale - Attività presso UCCP</t>
  </si>
  <si>
    <t>70610000005G6</t>
  </si>
  <si>
    <t xml:space="preserve">Medicina generale gestionale - Attività  presso - Ospedali di Comunità   </t>
  </si>
  <si>
    <t>70610000005G7</t>
  </si>
  <si>
    <t>Medicina generale gestionale - Altro</t>
  </si>
  <si>
    <t>70610000010</t>
  </si>
  <si>
    <t>Oneri sociali medici di medicina generale</t>
  </si>
  <si>
    <t>BA0440</t>
  </si>
  <si>
    <t>70610000015</t>
  </si>
  <si>
    <t>Pediatria</t>
  </si>
  <si>
    <t>70610000015G</t>
  </si>
  <si>
    <t>Pediatria gestionale</t>
  </si>
  <si>
    <t>70610000015G1</t>
  </si>
  <si>
    <t>Pediatria di libera scelta gestionale - Attività in convenzione</t>
  </si>
  <si>
    <t>70610000015G2</t>
  </si>
  <si>
    <t>Pediatria di libera scelta gestionale - Prestazioni erogate nelle cure domiciliari</t>
  </si>
  <si>
    <t>70610000015G3</t>
  </si>
  <si>
    <t>Pediatria di libera scelta gestionale - Programmi vaccinali</t>
  </si>
  <si>
    <t>70610000015G4</t>
  </si>
  <si>
    <t>Pediatria di libera scelta gestionale - Attività presso UCCP</t>
  </si>
  <si>
    <t>70610000015G5</t>
  </si>
  <si>
    <t xml:space="preserve">Pediatria di libera scelta gestionale - Attività  presso Ospedali di Comunità </t>
  </si>
  <si>
    <t>70610000015G6</t>
  </si>
  <si>
    <t>Pediatria di libera scelta gestionale - Altro</t>
  </si>
  <si>
    <t>BA0450</t>
  </si>
  <si>
    <t>70610000020</t>
  </si>
  <si>
    <t>Guardia medica</t>
  </si>
  <si>
    <t>70610000025</t>
  </si>
  <si>
    <t>Oneri sociali medici di medici pediatri</t>
  </si>
  <si>
    <t>70610000030</t>
  </si>
  <si>
    <t>Oneri sociali medici di medici di guardia medica</t>
  </si>
  <si>
    <t>BA0500</t>
  </si>
  <si>
    <t>70610000035</t>
  </si>
  <si>
    <t>Farmaceutica</t>
  </si>
  <si>
    <t>70610000040</t>
  </si>
  <si>
    <t>Oneri sociali assistenza farmaceutica</t>
  </si>
  <si>
    <t>BA0460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</si>
  <si>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</si>
  <si>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</si>
  <si>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</si>
  <si>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</si>
  <si>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</si>
  <si>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</si>
  <si>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</si>
  <si>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</si>
  <si>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</si>
  <si>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</si>
  <si>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</si>
  <si>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</si>
  <si>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</si>
  <si>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</si>
  <si>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</si>
  <si>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</si>
  <si>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</si>
  <si>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</si>
  <si>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BA0980</t>
  </si>
  <si>
    <t>70610000090</t>
  </si>
  <si>
    <t>Somministrazione diretta farmaci da pubblico (altri soggetti pubbl. della Regione)</t>
  </si>
  <si>
    <t>BA1000</t>
  </si>
  <si>
    <t>70610000095</t>
  </si>
  <si>
    <t>Somministrazione diretta farmaci da privato (intraregionale)</t>
  </si>
  <si>
    <t>BA1010</t>
  </si>
  <si>
    <t>70610000100</t>
  </si>
  <si>
    <t>Somministrazione diretta farmaci da privato (extraregionale)</t>
  </si>
  <si>
    <t>BA1020</t>
  </si>
  <si>
    <t>70610000105</t>
  </si>
  <si>
    <t>Somministrazione diretta farmaci da privato per cittadini non residenti - Extraregione (mobilità attiva in compensazione)</t>
  </si>
  <si>
    <t>706105</t>
  </si>
  <si>
    <t>ASSISTENZA SPECIALISTICA DA PRIVATO</t>
  </si>
  <si>
    <t>BA0570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</si>
  <si>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</si>
  <si>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</si>
  <si>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</si>
  <si>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</si>
  <si>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</si>
  <si>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</si>
  <si>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C.B.2.f</t>
  </si>
  <si>
    <t>BA0620</t>
  </si>
  <si>
    <t>70610500020</t>
  </si>
  <si>
    <t>Medico specialistica esterna</t>
  </si>
  <si>
    <t>C.B.2.e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</si>
  <si>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</si>
  <si>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</si>
  <si>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</si>
  <si>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</si>
  <si>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</si>
  <si>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</si>
  <si>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</si>
  <si>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</si>
  <si>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</si>
  <si>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</si>
  <si>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</si>
  <si>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</si>
  <si>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BA0610</t>
  </si>
  <si>
    <t>70610500055</t>
  </si>
  <si>
    <t>Ass. Specialistica v/case di cura priv. accreditate</t>
  </si>
  <si>
    <t>BA0611</t>
  </si>
  <si>
    <t>70610500060</t>
  </si>
  <si>
    <t>Servizi sanitari per prestazioni di pronto soccorso non seguite da ricovero - da Case di Cura Private</t>
  </si>
  <si>
    <t>C.B.2.j</t>
  </si>
  <si>
    <t>70610500065</t>
  </si>
  <si>
    <t>Fisiokinesiterapia in convenzionamento esterno (Competenze)</t>
  </si>
  <si>
    <t>70610500070</t>
  </si>
  <si>
    <t>Fisiokinesiterapia in convenzionamento esterno (Oneri)</t>
  </si>
  <si>
    <t>BA0550</t>
  </si>
  <si>
    <t>70610500075</t>
  </si>
  <si>
    <t>Assistenza specialistica da pubblico (altri soggetti pubbl. della Regione)</t>
  </si>
  <si>
    <t>C.B.2.k</t>
  </si>
  <si>
    <t>BA0551</t>
  </si>
  <si>
    <t>70610500080</t>
  </si>
  <si>
    <t>Prestazioni di pronto soccorso non seguite da ricovero - da pubblico (altri soggetti pubblici della Regione)</t>
  </si>
  <si>
    <t>70610500085</t>
  </si>
  <si>
    <t>Assistenza specialistica da altri privati</t>
  </si>
  <si>
    <t>BA0630</t>
  </si>
  <si>
    <t>70610500090</t>
  </si>
  <si>
    <t>Assistenza specialistica da privato per cittadini non residenti - Extraregione (mobilità attiva in compensazione)</t>
  </si>
  <si>
    <t>C.B.2.g</t>
  </si>
  <si>
    <t>BA0621</t>
  </si>
  <si>
    <t>70610500095</t>
  </si>
  <si>
    <t>Servizi sanitari per prestazioni di pronto soccorso non seguite da ricovero - da Altri Privati</t>
  </si>
  <si>
    <t>BA0631</t>
  </si>
  <si>
    <t>70610500100</t>
  </si>
  <si>
    <t>Servizi sanitari per prestazioni di pronto soccorso non seguite da ricovero - Extraregione (mobilità attività in compensazione)</t>
  </si>
  <si>
    <t>706110</t>
  </si>
  <si>
    <t>ASSISTENZA RIABILITATIVA</t>
  </si>
  <si>
    <t>BA0650</t>
  </si>
  <si>
    <t>70611000005</t>
  </si>
  <si>
    <t>Ass. Riabil.semiresidenziale in Ist. sch. tipo art.26 L833/78 da pubblico (Aziende sanitarie pubbliche della Regione)</t>
  </si>
  <si>
    <t>BA0660</t>
  </si>
  <si>
    <t>70611000010</t>
  </si>
  <si>
    <t>Ass. Riabil.semiresidenziale in Ist. sch. tipo art.26 L833/78 da pubblico (altri soggetti pubbl. della Regione)</t>
  </si>
  <si>
    <t>BA0670</t>
  </si>
  <si>
    <t>70611000015</t>
  </si>
  <si>
    <t>Ass. Riabil.semiresidenziale in Ist. sch. tipo art.26 L833/78 da pubblico (extraregionale)</t>
  </si>
  <si>
    <t>C.B.2.n</t>
  </si>
  <si>
    <t>BA0680</t>
  </si>
  <si>
    <t>70611000020</t>
  </si>
  <si>
    <t>Ass. Riabil.semiresidenziale in Ist. sch. tipo art.26 L833/78 da privato (intraregionale)</t>
  </si>
  <si>
    <t>BA0690</t>
  </si>
  <si>
    <t>70611000025</t>
  </si>
  <si>
    <t>Ass. Riabil.semiresidenziale in Ist. sch. tipo art.26 L833/78 da privato (extraregionale)</t>
  </si>
  <si>
    <t>70611000030</t>
  </si>
  <si>
    <t>Ass. Riabil.residenziale in Ist. sch. tipo art.26 L833/78 da pubblico (Aziende sanitarie pubbliche della Regione)</t>
  </si>
  <si>
    <t>70611000035</t>
  </si>
  <si>
    <t>Ass. Riabil.residenziale in Ist. sch. tipo art.26 L833/78 da pubblico (altri soggetti pubbl. della Regione)</t>
  </si>
  <si>
    <t>70611000040</t>
  </si>
  <si>
    <t>Ass. Riabil.residenziale in Ist. sch. tipo art.26 L833/78 da pubblico (extraregionale)</t>
  </si>
  <si>
    <t>70611000045</t>
  </si>
  <si>
    <t>Ass. Riabil.residenziale in Ist. sch. tipo art.26 L833/78 da privato (intraregionale)</t>
  </si>
  <si>
    <t>70611000050</t>
  </si>
  <si>
    <t>Ass. Riabil.residenziale in Ist. sch. tipo art.26 L833/78 da privato (extraregionale)</t>
  </si>
  <si>
    <t>70611000055</t>
  </si>
  <si>
    <t>Ass. Riabil.domiciliare in Ist. sch. tipo art.26 L833/78 da pubblico (Aziende sanitarie pubbliche della Regione)</t>
  </si>
  <si>
    <t>70611000060</t>
  </si>
  <si>
    <t>Ass. Riabil.domiciliare in Ist. sch. tipo art.26 L833/78 da pubblico (altri soggetti pubbl. della Regione)</t>
  </si>
  <si>
    <t>70611000065</t>
  </si>
  <si>
    <t>Ass. Riabil.domiciliare in Ist. sch. tipo art.26 L833/78 da pubblico (extraregionale)</t>
  </si>
  <si>
    <t>70611000070</t>
  </si>
  <si>
    <t>Ass. Riabil.domiciliare in Ist. sch. tipo art.26 L833/78 da privato (intraregionale)</t>
  </si>
  <si>
    <t>70611000075</t>
  </si>
  <si>
    <t>Ass. Riabil.domiciliare in Ist. sch. tipo art.26 L833/78 da privato (extraregionale)</t>
  </si>
  <si>
    <t>706111</t>
  </si>
  <si>
    <t>ACQUISTO PRESTAZIONI DI PSICHIATRIA RESIDENZIALE E SEMIRESIDENZIALE</t>
  </si>
  <si>
    <t>BA0910</t>
  </si>
  <si>
    <t>70611100005</t>
  </si>
  <si>
    <t>Ass. Riabil.semiresidenziale per malati e disturbati mentali pubblico (Aziende sanitarie pubbliche della Regione)</t>
  </si>
  <si>
    <t>BA0920</t>
  </si>
  <si>
    <t>70611100010</t>
  </si>
  <si>
    <t>Ass. Riabil.semiresidenziale per malati e disturbati mentali pubblico (altri soggetti pubbl. della Regione)</t>
  </si>
  <si>
    <t>BA0930</t>
  </si>
  <si>
    <t>70611100015</t>
  </si>
  <si>
    <t>Ass. Riabil.semiresidenziale per malati e disturbati mentali pubblico (extraregionale)</t>
  </si>
  <si>
    <t>BA0940</t>
  </si>
  <si>
    <t>70611100020</t>
  </si>
  <si>
    <t>Ass. Riabil.semiresidenziale per malati e disturbati mentali privato (intraregionale)</t>
  </si>
  <si>
    <t>BA0950</t>
  </si>
  <si>
    <t>70611100025</t>
  </si>
  <si>
    <t>Ass. Riabil.semiresidenziale per malati e disturbati mentali privato (extraregionale)</t>
  </si>
  <si>
    <t>70611100030</t>
  </si>
  <si>
    <t>Ass. Riabil.residenziale per malati e disturbati mentali pubblico (Aziende sanitarie pubbliche della Regione)</t>
  </si>
  <si>
    <t>70611100035</t>
  </si>
  <si>
    <t>Ass. Riabil.residenziale per malati e disturbati mentali pubblico (altri soggetti pubbl. della Regione)</t>
  </si>
  <si>
    <t>70611100040</t>
  </si>
  <si>
    <t>Ass. Riabil.residenziale per malati e disturbati mentali pubblico (extraregionale)</t>
  </si>
  <si>
    <t>70611100045</t>
  </si>
  <si>
    <t>Ass. Riabil.residenziale per malati e disturbati mentali privato (intraregionale)</t>
  </si>
  <si>
    <t>70611100050</t>
  </si>
  <si>
    <t>Ass. Riabil.residenziale per malati e disturbati mentali privato (extraregionale)</t>
  </si>
  <si>
    <t>C.B.2.m</t>
  </si>
  <si>
    <t>70611100055</t>
  </si>
  <si>
    <t>Ass. Riabil.domiciliare per malati e disturbati mentali pubblico (Aziende sanitarie pubbliche della Regione)</t>
  </si>
  <si>
    <t>70611100060</t>
  </si>
  <si>
    <t>Ass. Riabil.domiciliare per malati e disturbati mentali pubblico (altri soggetti pubbl. della Regione)</t>
  </si>
  <si>
    <t>70611100065</t>
  </si>
  <si>
    <t>Ass. Riabil.domiciliare per malati e disturbati mentali pubblico (extraregionale)</t>
  </si>
  <si>
    <t>70611100070</t>
  </si>
  <si>
    <t>Ass. Riabil.domiciliare per malati e disturbati mentali privato (intraregionale)</t>
  </si>
  <si>
    <t>70611100075</t>
  </si>
  <si>
    <t>Ass. Riabil.domiciliare per malati e disturbati mentali privato (extraregionale)</t>
  </si>
  <si>
    <t>70611100080</t>
  </si>
  <si>
    <t>Altra assistenza per malati e disturbati mentali pubblico (Aziende sanitarie pubbliche della Regione)</t>
  </si>
  <si>
    <t>70611100085</t>
  </si>
  <si>
    <t>Altra assistenza  per malati e disturbati mentali pubblico (altri soggetti pubbl. della Regione)</t>
  </si>
  <si>
    <t>70611100090</t>
  </si>
  <si>
    <t>Altra assistenza  per malati e disturbati mentali pubblico (extraregionale)</t>
  </si>
  <si>
    <t>70611100095</t>
  </si>
  <si>
    <t>Altra assistenza  per malati e disturbati mentali privato (intraregionale)</t>
  </si>
  <si>
    <t>70611100100</t>
  </si>
  <si>
    <t>Altra assistenza  per malati e disturbati mentali privato (extraregionale)</t>
  </si>
  <si>
    <t>706112</t>
  </si>
  <si>
    <t>ACQUISTO DI PRESTAZIONI SOCIOSANITARIE A RILEVANZA SANITARIA</t>
  </si>
  <si>
    <t>BA1151</t>
  </si>
  <si>
    <t>70611200005</t>
  </si>
  <si>
    <t>Convenzioni per ass.domiciliare integrata (ADI) da pubblico (Aziende sanitarie pubbliche della Regione)</t>
  </si>
  <si>
    <t>BA1160</t>
  </si>
  <si>
    <t>70611200010</t>
  </si>
  <si>
    <t>Convenzioni per ass.domiciliare integrata (ADI) da pubblico (altri soggetti pubbl. della Regione)</t>
  </si>
  <si>
    <t>BA1170</t>
  </si>
  <si>
    <t>70611200015</t>
  </si>
  <si>
    <t>Convenzioni per ass.domiciliare integrata (ADI) da pubblico (extraregionale)</t>
  </si>
  <si>
    <t>BA1180</t>
  </si>
  <si>
    <t>70611200020</t>
  </si>
  <si>
    <t>Convenzioni per ass.domiciliare integrata (ADI) da privato (intraregionale)</t>
  </si>
  <si>
    <t>C.B.2.o</t>
  </si>
  <si>
    <t>BA1190</t>
  </si>
  <si>
    <t>70611200025</t>
  </si>
  <si>
    <t>Convenzioni per ass.domiciliare integrata (ADI) da privato (extraregionale)</t>
  </si>
  <si>
    <t>BA1152</t>
  </si>
  <si>
    <t>70611200030</t>
  </si>
  <si>
    <t>Ass. Riabil.semiresidenziale per tossicodip.da pubblico (Aziende sanitarie pubbliche della Regione)</t>
  </si>
  <si>
    <t>70611200035</t>
  </si>
  <si>
    <t>Ass. Riabil.semiresidenziale per tossicodip.da pubblico (altri soggetti pubbl. della Regione)</t>
  </si>
  <si>
    <t>70611200040</t>
  </si>
  <si>
    <t>Ass. Riabil.semiresidenziale per tossicodip.da pubblico (extraregionale)</t>
  </si>
  <si>
    <t>70611200045</t>
  </si>
  <si>
    <t>Ass. Riabil.semiresidenziale per tossicodip.da privato (intraregionale)</t>
  </si>
  <si>
    <t>70611200050</t>
  </si>
  <si>
    <t>Ass. Riabil.semiresidenziale per tossicodip.da privato (extraregionale)</t>
  </si>
  <si>
    <t>70611200055</t>
  </si>
  <si>
    <t>Ass. Riabil.residenziale per tossicodip.da pubblico (Aziende sanitarie pubbliche della Regione)</t>
  </si>
  <si>
    <t>70611200060</t>
  </si>
  <si>
    <t>Ass. Riabil.residenziale per tossicodip.da pubblico (altri soggetti pubbl. della Regione)</t>
  </si>
  <si>
    <t>70611200065</t>
  </si>
  <si>
    <t>Ass. Riabil.residenziale per tossicodip.da pubblico (extraregionale)</t>
  </si>
  <si>
    <t>70611200070</t>
  </si>
  <si>
    <t>Ass. Riabil.residenziale per tossicodip.da privato (intraregionale)</t>
  </si>
  <si>
    <t>70611200075</t>
  </si>
  <si>
    <t>Ass. Riabil.residenziale per tossicodip.da privato (extraregionale)</t>
  </si>
  <si>
    <t>70611200080</t>
  </si>
  <si>
    <t>Ass. Riabil.domiciliare per tossicodip.da pubblico (Aziende sanitarie pubbliche della Regione)</t>
  </si>
  <si>
    <t>70611200085</t>
  </si>
  <si>
    <t>Ass. Riabil.domiciliare per tossicodip.da pubblico (altri soggetti pubbl. della Regione)</t>
  </si>
  <si>
    <t>70611200090</t>
  </si>
  <si>
    <t>Ass. Riabil.domiciliare per tossicodip.da pubblico (extraregionale)</t>
  </si>
  <si>
    <t>70611200095</t>
  </si>
  <si>
    <t>Ass. Riabil.domiciliare per tossicodip.da privato (intraregionale)</t>
  </si>
  <si>
    <t>70611200100</t>
  </si>
  <si>
    <t>Ass. Riabil.domiciliare per tossicodip.da privato (extraregionale)</t>
  </si>
  <si>
    <t>70611200105</t>
  </si>
  <si>
    <t>Ass. Semiresidenziale per anziani da pubblico - Reg. Reg. 4/2007 (az. san. pubb. della Regione)</t>
  </si>
  <si>
    <t>70611200110</t>
  </si>
  <si>
    <t>Ass. Semiresidenziale per anziani da pubblico  - Reg. Reg. 4/2007 (altri soggetti pubbl. della Regione)</t>
  </si>
  <si>
    <t>70611200115</t>
  </si>
  <si>
    <t>Ass. Semiresidenziale per anziani da pubblico - Reg. Reg. 4/2007 (extraregionale)</t>
  </si>
  <si>
    <t>70611200120</t>
  </si>
  <si>
    <t>Ass. Semiresidenziale per anziani da privato  - Reg. Reg. 4/2007 (intraregionale)</t>
  </si>
  <si>
    <t>70611200125</t>
  </si>
  <si>
    <t>Ass. Semiresidenziale per anziani da privato  - Reg. Reg. 4/2007 (extraregionale)</t>
  </si>
  <si>
    <t>70611200130</t>
  </si>
  <si>
    <t>Ass. Residenziale per anziani da pubblico - Reg. Reg. 4/2007 (az. san. pubb. della Regione)</t>
  </si>
  <si>
    <t>70611200135</t>
  </si>
  <si>
    <t>Ass. Residenziale per anziani da pubblico  - Reg. Reg. 4/2007 (altri soggetti pubbl. della Regione)</t>
  </si>
  <si>
    <t>70611200140</t>
  </si>
  <si>
    <t>Ass. Residenziale per anziani da pubblico  - Reg. Reg. 4/2007 (extraregionale)</t>
  </si>
  <si>
    <t>70611200145</t>
  </si>
  <si>
    <t>Ass. Residenziale per anziani da privato  - Reg. Reg. 4/2007 (intraregionale)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</si>
  <si>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</si>
  <si>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</si>
  <si>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</si>
  <si>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</si>
  <si>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70611200160</t>
  </si>
  <si>
    <t>Ass. Domiciliare per anziani da pubblico  - Reg. Reg. 4/2007 (az. san. pubb. della Regione)</t>
  </si>
  <si>
    <t>C.B.2.p</t>
  </si>
  <si>
    <t>70611200165</t>
  </si>
  <si>
    <t>Ass. Domiciliare per anziani da pubblico - Reg. Reg. 4/2007  (altri soggetti pubbl. della Regione)</t>
  </si>
  <si>
    <t>70611200170</t>
  </si>
  <si>
    <t>Ass. Domiciliare per anziani da pubblico  - Reg. Reg. 4/2007 (extraregionale)</t>
  </si>
  <si>
    <t>70611200175</t>
  </si>
  <si>
    <t>Ass. Domiciliare per anziani da privato - Reg. Reg. 4/2007 (intraregionale)</t>
  </si>
  <si>
    <t>70611200180</t>
  </si>
  <si>
    <t>Ass. Domiciliare per anziani da privato  - Reg. Reg. 4/2007 (extraregionale)</t>
  </si>
  <si>
    <t>70611200185</t>
  </si>
  <si>
    <t>Prestazioni Hospice da pubblico (Aziende sanitarie pubbliche della Regione)</t>
  </si>
  <si>
    <t>70611200190</t>
  </si>
  <si>
    <t>Prestazioni Hospice da pubblico (altri soggetti pubbl. della Regione)</t>
  </si>
  <si>
    <t>70611200195</t>
  </si>
  <si>
    <t>Prestazioni Hospice da pubblico (extraregionale)</t>
  </si>
  <si>
    <t>70611200200</t>
  </si>
  <si>
    <t>Prestazioni Hospice da privato (intraregionale)</t>
  </si>
  <si>
    <t>70611200205</t>
  </si>
  <si>
    <t>Prestazioni Hospice da privato (extraregionale)</t>
  </si>
  <si>
    <t>70611200210</t>
  </si>
  <si>
    <t>Convenzioni per consultori familiari</t>
  </si>
  <si>
    <t>70611200215</t>
  </si>
  <si>
    <t>Ass. Semiresidenziale per DISABILI da pubblico  - Reg. Reg. 4/2007 (az. san. pubb. della Regione)</t>
  </si>
  <si>
    <t>70611200220</t>
  </si>
  <si>
    <t>Ass. Semiresidenziale per DISABILI da pubblico  - Reg. Reg. 4/2007 (altri soggetti pubbl. della Regione)</t>
  </si>
  <si>
    <t>70611200225</t>
  </si>
  <si>
    <t>Ass. Semiresidenziale per DISABILI da pubblico - Reg. Reg. 4/2007 (extraregionale)</t>
  </si>
  <si>
    <t>70611200230</t>
  </si>
  <si>
    <t>Ass. Semiresidenziale per DISABILI da privato  - Reg. Reg. 4/2007 (intraregionale)</t>
  </si>
  <si>
    <t>70611200235</t>
  </si>
  <si>
    <t>Ass. Semiresidenziale per DISABILI da privato - Reg. Reg. 4/2007 (extraregionale)</t>
  </si>
  <si>
    <t>70611200240</t>
  </si>
  <si>
    <t>Ass. Residenziale per DISABILI da pubblico  - Reg. Reg. 4/2007 (az. san. pubb. della Regione)</t>
  </si>
  <si>
    <t>70611200245</t>
  </si>
  <si>
    <t>Ass. Residenziale per DISABILI da pubblico  - Reg. Reg. 4/2007 (altri soggetti pubbl. della Regione)</t>
  </si>
  <si>
    <t>70611200250</t>
  </si>
  <si>
    <t>Ass. Residenziale per DISABILI da pubblico  - Reg. Reg. 4/2007 (extraregionale)</t>
  </si>
  <si>
    <t>70611200255</t>
  </si>
  <si>
    <t>Ass. Residenziale per DISABILI da privato  - Reg. Reg. 4/2007 (intraregionale)</t>
  </si>
  <si>
    <t>70611200260</t>
  </si>
  <si>
    <t>Ass. Residenziale per DISABILI da privato  - Reg. Reg. 4/2007 (extraregionale)</t>
  </si>
  <si>
    <t>70611200265</t>
  </si>
  <si>
    <t>Ass. Domiciliare per DISABILI da pubblico  - Reg. Reg. 4/2007 (az. san. pubb. della Regione)</t>
  </si>
  <si>
    <t>70611200270</t>
  </si>
  <si>
    <t>Ass. Domiciliare per DISABILI da pubblico  - Reg. Reg. 4/2007 (altri soggetti pubbl. della Regione)</t>
  </si>
  <si>
    <t>70611200275</t>
  </si>
  <si>
    <t>Ass. Domiciliare per DISABILI da pubblico  - Reg. Reg. 4/2007 (extraregionale)</t>
  </si>
  <si>
    <t>70611200280</t>
  </si>
  <si>
    <t>Ass. Domiciliare per DISABILI da privato  - Reg. Reg. 4/2007 (intraregionale)</t>
  </si>
  <si>
    <t>70611200285</t>
  </si>
  <si>
    <t>Ass. Domiciliare per DISABILI da privato  - Reg. Reg. 4/2007 (extraregionale)</t>
  </si>
  <si>
    <t>BA1161</t>
  </si>
  <si>
    <t>70611200290</t>
  </si>
  <si>
    <t>Acquisto di altre prestazioni socio sanitarie a rilevanza sanitaria erogate a soggetti pubblici Extraregione</t>
  </si>
  <si>
    <t>706115</t>
  </si>
  <si>
    <t>ASSISTENZA INTEGRATIVA E PROTESICA</t>
  </si>
  <si>
    <t>BA0790</t>
  </si>
  <si>
    <t>70611500005</t>
  </si>
  <si>
    <t>Assistenza protesica tramite strutture private</t>
  </si>
  <si>
    <t>BA0740</t>
  </si>
  <si>
    <t>70611500010</t>
  </si>
  <si>
    <t>Assistenza integrativa da privato</t>
  </si>
  <si>
    <t>BA0760</t>
  </si>
  <si>
    <t>70611500015</t>
  </si>
  <si>
    <t>Assistenza protesica da pubblico (Aziende sanitarie pubbliche della Regione)</t>
  </si>
  <si>
    <t>BA0770</t>
  </si>
  <si>
    <t>70611500020</t>
  </si>
  <si>
    <t>Assistenza protesica da pubblico (altri soggetti pubbl. della Regione)</t>
  </si>
  <si>
    <t>BA0780</t>
  </si>
  <si>
    <t>70611500025</t>
  </si>
  <si>
    <t>Assistenza protesica da pubblico (Extraregione)</t>
  </si>
  <si>
    <t>BA0710</t>
  </si>
  <si>
    <t>70611500030</t>
  </si>
  <si>
    <t>Assistenza integrativa da pubblico (Aziende sanitarie pubbliche della Regione)</t>
  </si>
  <si>
    <t>BA0720</t>
  </si>
  <si>
    <t>70611500035</t>
  </si>
  <si>
    <t>Assistenza integrativa da pubblico (altri soggetti pubbl. della Regione)</t>
  </si>
  <si>
    <t>BA0730</t>
  </si>
  <si>
    <t>70611500040</t>
  </si>
  <si>
    <t>Assistenza integrativa da pubblico (Extraregione)</t>
  </si>
  <si>
    <t>706123</t>
  </si>
  <si>
    <t>ASSISTENZA TERMALE, TRASPORTI ED ALTRA ASSISTENZA</t>
  </si>
  <si>
    <t>BA1050</t>
  </si>
  <si>
    <t>70612300005</t>
  </si>
  <si>
    <t>Assistenza termale  da pubblico (altri soggetti pubbl. della Regione)</t>
  </si>
  <si>
    <t>BA1070</t>
  </si>
  <si>
    <t>70612300010</t>
  </si>
  <si>
    <t>Assistenza termale  da privato</t>
  </si>
  <si>
    <t>BA1080</t>
  </si>
  <si>
    <t>70612300015</t>
  </si>
  <si>
    <t>Assistenza termale  da privato per cittadini non residenti - Extraregione (mobilità attiva in compensazione)</t>
  </si>
  <si>
    <t>BA1110</t>
  </si>
  <si>
    <t>70612300020</t>
  </si>
  <si>
    <t>Trasporti Sanitari - da pubblico (altri soggetti pubbl. della Regione)</t>
  </si>
  <si>
    <t>BA1130</t>
  </si>
  <si>
    <t>70612300025</t>
  </si>
  <si>
    <t>Trasporti Sanitari da privato</t>
  </si>
  <si>
    <t>706125</t>
  </si>
  <si>
    <t>ASSISTENZA OSPEDALIERA</t>
  </si>
  <si>
    <t>BA0870</t>
  </si>
  <si>
    <t>70612500005</t>
  </si>
  <si>
    <t>Servizi sanitari per assistenza ospedaliera da Case di Cura private</t>
  </si>
  <si>
    <t>BA0880</t>
  </si>
  <si>
    <t>70612500010</t>
  </si>
  <si>
    <t>Servizi sanitari per assistenza ospedaliera da altri privati</t>
  </si>
  <si>
    <t>BA0890</t>
  </si>
  <si>
    <t>70612500015</t>
  </si>
  <si>
    <t>Ass. ospedaliera da privato per cittadini non residenti - (mobilità attiva extrareg. in compensazione)</t>
  </si>
  <si>
    <t>BA0820</t>
  </si>
  <si>
    <t>70612500020</t>
  </si>
  <si>
    <t>Assistenza ospedaliera da pubblico (altri soggetti pubbl. della Regione)</t>
  </si>
  <si>
    <t>70612500025</t>
  </si>
  <si>
    <t>Assistenza ospedaliera da privato</t>
  </si>
  <si>
    <t>706130</t>
  </si>
  <si>
    <t>RIMBORSI, ASSEGNI E CONTRIBUTI</t>
  </si>
  <si>
    <t>BA1330</t>
  </si>
  <si>
    <t>70613000005</t>
  </si>
  <si>
    <t>Rimborsi per ricoveri in Italia</t>
  </si>
  <si>
    <t>BA1300</t>
  </si>
  <si>
    <t>70613000010</t>
  </si>
  <si>
    <t>Rimborsi per ricoveri all'estero</t>
  </si>
  <si>
    <t>70613000015</t>
  </si>
  <si>
    <t>Rimborsi per altra assistenza sanitaria</t>
  </si>
  <si>
    <t>BA1320</t>
  </si>
  <si>
    <t>70613000020</t>
  </si>
  <si>
    <t>Rimborso L.210</t>
  </si>
  <si>
    <t>70613000025</t>
  </si>
  <si>
    <t>Rimborsi TBC</t>
  </si>
  <si>
    <t>70613000030</t>
  </si>
  <si>
    <t>Rimb. e contr. ad allevat. per abbattimento bestiame</t>
  </si>
  <si>
    <t>C.B.3.c</t>
  </si>
  <si>
    <t>70613000035</t>
  </si>
  <si>
    <t>Rimborsi per spese di trapianto</t>
  </si>
  <si>
    <t>70613000040</t>
  </si>
  <si>
    <t>Contrib., sussidi e assegni vari per assistiti</t>
  </si>
  <si>
    <t>C.B.3.a</t>
  </si>
  <si>
    <t>70613000045</t>
  </si>
  <si>
    <t>Contributi per SLA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</si>
  <si>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</si>
  <si>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</si>
  <si>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</si>
  <si>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</si>
  <si>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</si>
  <si>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</si>
  <si>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</si>
  <si>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</si>
  <si>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BA1290</t>
  </si>
  <si>
    <t>70613000070</t>
  </si>
  <si>
    <t>Contrib. ad associaz. di volontariato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</si>
  <si>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</si>
  <si>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</si>
  <si>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</si>
  <si>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</si>
  <si>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</si>
  <si>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</si>
  <si>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>BA1310</t>
  </si>
  <si>
    <t>70613000090</t>
  </si>
  <si>
    <t>Contributi per ARPA</t>
  </si>
  <si>
    <t>70613000095</t>
  </si>
  <si>
    <t>Contributi per altre Agenzie regionali</t>
  </si>
  <si>
    <t>BA1340</t>
  </si>
  <si>
    <t>70613000100</t>
  </si>
  <si>
    <t>Rimb.assegni e cont.v/Asl-Ao-Ircss-Pol. Reg.</t>
  </si>
  <si>
    <t>BA1341</t>
  </si>
  <si>
    <t>70613000105</t>
  </si>
  <si>
    <t>Rimborsi, assegni e contributi v/Regione - GSA</t>
  </si>
  <si>
    <t>70613000110</t>
  </si>
  <si>
    <t xml:space="preserve">Rimborsi per malati sla                 </t>
  </si>
  <si>
    <t>70613000115</t>
  </si>
  <si>
    <t>Rimborso pazienti non autosuffic.gravissimi</t>
  </si>
  <si>
    <t>70613000120</t>
  </si>
  <si>
    <t>Assegni di cura</t>
  </si>
  <si>
    <t>70613000125</t>
  </si>
  <si>
    <t>Rimborsi all'Università per la didattica universitaria</t>
  </si>
  <si>
    <t>70613000130</t>
  </si>
  <si>
    <t>Contributi per malati oncologici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</si>
  <si>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</si>
  <si>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</si>
  <si>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</si>
  <si>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</si>
  <si>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</si>
  <si>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 - covid</t>
  </si>
  <si>
    <t>70613000165</t>
  </si>
  <si>
    <t>Contributi per trasferimenti vari ai sensi D.lgs 32/21</t>
  </si>
  <si>
    <t>706136</t>
  </si>
  <si>
    <t>COMPARTECIPAZIONE AL PERSONALE PER ATT. LIBERO-PROF. (INTRAMOENIA)</t>
  </si>
  <si>
    <t>BA1210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</si>
  <si>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</si>
  <si>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</si>
  <si>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</si>
  <si>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</si>
  <si>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</si>
  <si>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</si>
  <si>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</si>
  <si>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</si>
  <si>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</si>
  <si>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</si>
  <si>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</si>
  <si>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</si>
  <si>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</si>
  <si>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</si>
  <si>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</si>
  <si>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</si>
  <si>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</si>
  <si>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</si>
  <si>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</si>
  <si>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</si>
  <si>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</si>
  <si>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</si>
  <si>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</si>
  <si>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</si>
  <si>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</si>
  <si>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</si>
  <si>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</si>
  <si>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</si>
  <si>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</si>
  <si>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</si>
  <si>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70613600065</t>
  </si>
  <si>
    <t>Compensi per compartecipazione al personale per att. libero  professionale intramoenia - Altro (Aziende sanitarie pubbliche della Regione)</t>
  </si>
  <si>
    <t>C.B.3.b</t>
  </si>
  <si>
    <t>70613600070</t>
  </si>
  <si>
    <t>Oneri su compensi per compartecipazione al personale per att. libero  professionale intramoenia - Altro (Aziende sanitarie pubbliche della Regione)</t>
  </si>
  <si>
    <t>706137</t>
  </si>
  <si>
    <t>CONSULENZE, COLLABORAZIONI,  INTERINALE, COMANDI  E ALTRE PRESTAZIONI DI LAVORO SANITARIE E SOCIO SANITARIE</t>
  </si>
  <si>
    <t>BA1360</t>
  </si>
  <si>
    <t>70613700005</t>
  </si>
  <si>
    <t>Consulenze sanitarie e socio san. da Aziende sanitarie pubbliche della Regione</t>
  </si>
  <si>
    <t>BA1370</t>
  </si>
  <si>
    <t>70613700010</t>
  </si>
  <si>
    <t>Consulenze sanitarie e socio sanit. da terzi - Altri soggetti pubblici</t>
  </si>
  <si>
    <t>BA1390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</si>
  <si>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</si>
  <si>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</si>
  <si>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</si>
  <si>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</si>
  <si>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</si>
  <si>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</si>
  <si>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</si>
  <si>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</si>
  <si>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</si>
  <si>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</si>
  <si>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</si>
  <si>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</si>
  <si>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</si>
  <si>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70613700045</t>
  </si>
  <si>
    <t>Altre consulenze sanitarie e sociosanitarie da privato</t>
  </si>
  <si>
    <t>BA1410</t>
  </si>
  <si>
    <t>70613700050</t>
  </si>
  <si>
    <t>Co.Co.Co. sanitarie e socio san.  Dirigenza Medica. Competenze</t>
  </si>
  <si>
    <t>70613700055</t>
  </si>
  <si>
    <t>Co.Co.Co. sanitarie e socio san.  Dirigenza Medica. Oneri</t>
  </si>
  <si>
    <t>70613700060</t>
  </si>
  <si>
    <t>Co.Co.Co. sanitarie e socio san.  Dirigenza Sanitaria Non Medica. Competenze</t>
  </si>
  <si>
    <t>70613700065</t>
  </si>
  <si>
    <t>Co.Co.Co. sanitarie e socio san.  Dirigenza Sanitaria Non Medica. Oneri</t>
  </si>
  <si>
    <t>70613700070</t>
  </si>
  <si>
    <t>Co.Co.Co. sanitarie e socio san. Comparto Ruolo Sanitario. Competenze</t>
  </si>
  <si>
    <t>70613700075</t>
  </si>
  <si>
    <t>Co.Co.Co. sanitarie e socio san. Comparto Ruolo Sanitario. Oneri</t>
  </si>
  <si>
    <t>BA1420</t>
  </si>
  <si>
    <t>70613700080</t>
  </si>
  <si>
    <t xml:space="preserve">Indennità a personale universitario - area sanitaria </t>
  </si>
  <si>
    <t>BA1430</t>
  </si>
  <si>
    <t>70613700085</t>
  </si>
  <si>
    <t xml:space="preserve">Lavoro interinale - area sanitaria </t>
  </si>
  <si>
    <t>BA1440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</si>
  <si>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</si>
  <si>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</si>
  <si>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</si>
  <si>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</si>
  <si>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</si>
  <si>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</si>
  <si>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</si>
  <si>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</si>
  <si>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BA1460</t>
  </si>
  <si>
    <t>70613700110</t>
  </si>
  <si>
    <t>Rimborso oneri stipendiali personale sanitario in comando da Aziende sanitarie pubbliche della Regione</t>
  </si>
  <si>
    <t>BA1470</t>
  </si>
  <si>
    <t>70613700115</t>
  </si>
  <si>
    <t>Rimborso oneri stipendiali personale sanitario in comando da Regioni, soggetti pubblici e da Università</t>
  </si>
  <si>
    <t>BA1480</t>
  </si>
  <si>
    <t>70613700120</t>
  </si>
  <si>
    <t>Rimborso oneri stipendiali personale sanitario in comando da aziende di altre Regioni (Extraregione)</t>
  </si>
  <si>
    <t>706140</t>
  </si>
  <si>
    <t>ALTRI SERVIZI SANITARI E SOCIOSANITARI A RILEVANZA SANITARIA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</si>
  <si>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</si>
  <si>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</si>
  <si>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</si>
  <si>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</si>
  <si>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</si>
  <si>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</si>
  <si>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C.B.4</t>
  </si>
  <si>
    <t>70614000015G</t>
  </si>
  <si>
    <t>Convenzioni per trasporti sanitari 118 gestionale</t>
  </si>
  <si>
    <t>70614000015G1</t>
  </si>
  <si>
    <t>In house - Servizio 118 gestionale</t>
  </si>
  <si>
    <t>70614000015G2</t>
  </si>
  <si>
    <t>70614000020</t>
  </si>
  <si>
    <t>Trasporti Sanitari per l'urgenza</t>
  </si>
  <si>
    <t>70614000020G</t>
  </si>
  <si>
    <t>Trasporti Sanitari per l'urgenza gestionale</t>
  </si>
  <si>
    <t>70614000020G1</t>
  </si>
  <si>
    <t>In house - Trasporto vaccini, sangue, plasma ed emocomponenti gestionale</t>
  </si>
  <si>
    <t>70614000020G2</t>
  </si>
  <si>
    <t>70614000025</t>
  </si>
  <si>
    <t xml:space="preserve">In house - Trasporti sanitari per disabili </t>
  </si>
  <si>
    <t>BA1530</t>
  </si>
  <si>
    <t>70614000030</t>
  </si>
  <si>
    <t>Serv. san. appaltati in service o global service</t>
  </si>
  <si>
    <t>BA1500</t>
  </si>
  <si>
    <t>70614000035</t>
  </si>
  <si>
    <t>Visite spec. e consulti da pubblico - Aziende sanitarie pubbliche della Regione</t>
  </si>
  <si>
    <t>C.B.5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</si>
  <si>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</si>
  <si>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</si>
  <si>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</si>
  <si>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</si>
  <si>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</si>
  <si>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</si>
  <si>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</si>
  <si>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</si>
  <si>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</si>
  <si>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</si>
  <si>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</si>
  <si>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</si>
  <si>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</si>
  <si>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</si>
  <si>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</si>
  <si>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</si>
  <si>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</si>
  <si>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</si>
  <si>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</si>
  <si>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</si>
  <si>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</si>
  <si>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</si>
  <si>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</si>
  <si>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</si>
  <si>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</si>
  <si>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</si>
  <si>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BA1540</t>
  </si>
  <si>
    <t>70614000100</t>
  </si>
  <si>
    <t>Costi per servizi sanitari - Mobilità internazionale passiva</t>
  </si>
  <si>
    <t>70614000105</t>
  </si>
  <si>
    <t>Servizio di lavorazione del plasma</t>
  </si>
  <si>
    <t>BA1541</t>
  </si>
  <si>
    <t>70614000110</t>
  </si>
  <si>
    <t>Costi per servizi sanitari - Mobilità internazionale passiva rilevata dalle ASL</t>
  </si>
  <si>
    <t>BA1542</t>
  </si>
  <si>
    <t>70614000115</t>
  </si>
  <si>
    <t>Costi per prestazioni sanitarie erogate da Aziende sanitarie estere (Fatturate direttamente</t>
  </si>
  <si>
    <t>BA1550</t>
  </si>
  <si>
    <t>70614000120</t>
  </si>
  <si>
    <t>Costi GSA per differenziale saldo mobilità interregionale</t>
  </si>
  <si>
    <t>COSTI PER DIFFERENZIALE TARIFFE TUC</t>
  </si>
  <si>
    <t>70614000130</t>
  </si>
  <si>
    <t xml:space="preserve">Servizio di prenotazione e somministrazione tamponi e vaccini anti SARS-COV 2 - Farmacie </t>
  </si>
  <si>
    <t>707</t>
  </si>
  <si>
    <t>MOBILITA' SANITARIA</t>
  </si>
  <si>
    <t>707100</t>
  </si>
  <si>
    <t>MOBILITA' SANITARIA REGIONALE</t>
  </si>
  <si>
    <t>BA0510</t>
  </si>
  <si>
    <t>70710000005</t>
  </si>
  <si>
    <t>Ass. Farmaceutica - Mob. sanitaria pass. intrareg.</t>
  </si>
  <si>
    <t>BA0470</t>
  </si>
  <si>
    <t>70710000010</t>
  </si>
  <si>
    <t>Medicina di base - Mob. Sanit. passiva intrareg.</t>
  </si>
  <si>
    <t>BA0970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</si>
  <si>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</si>
  <si>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</si>
  <si>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</si>
  <si>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</si>
  <si>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</si>
  <si>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</si>
  <si>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</si>
  <si>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</si>
  <si>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C.B.6.a</t>
  </si>
  <si>
    <t>BA0540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</si>
  <si>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</si>
  <si>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</si>
  <si>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</si>
  <si>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</si>
  <si>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</si>
  <si>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70710000045</t>
  </si>
  <si>
    <t>Prestazioni di pronto soccorso non seguite da ricovero - da pubblico (Aziende sanitarie pubbliche della Regione)</t>
  </si>
  <si>
    <t>BA0590</t>
  </si>
  <si>
    <t>70710000050</t>
  </si>
  <si>
    <t>Ass. Specialistica - Mob.San.pass.intrareg.v/IRCSS privati e Policlinici privati</t>
  </si>
  <si>
    <t>BA0591</t>
  </si>
  <si>
    <t>70710000055</t>
  </si>
  <si>
    <t>Servizi sanitari per prestazioni di pronto soccorso non seguite da ricovero - da IRCCS Privati e Policlinici Privati</t>
  </si>
  <si>
    <t>BA0600</t>
  </si>
  <si>
    <t>70710000060</t>
  </si>
  <si>
    <t>Ass. Specialistica - Mob. San. pass. intrareg. v/E.E.</t>
  </si>
  <si>
    <t>BA0601</t>
  </si>
  <si>
    <t>70710000065</t>
  </si>
  <si>
    <t>Servizi sanitari per prestazioni di pronto soccorso non seguite da ricovero - da Ospedali Classificati Privati</t>
  </si>
  <si>
    <t>70710000070</t>
  </si>
  <si>
    <t>Ass. Riabilitativa  - Mobilità pass. Intraregionale</t>
  </si>
  <si>
    <t>C.B.6.b</t>
  </si>
  <si>
    <t>BA1040</t>
  </si>
  <si>
    <t>70710000075</t>
  </si>
  <si>
    <t>Ass. termale  - Mobilità pass. Intraregionale</t>
  </si>
  <si>
    <t>BA0810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</si>
  <si>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</si>
  <si>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</si>
  <si>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</si>
  <si>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</si>
  <si>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BA0850</t>
  </si>
  <si>
    <t>70710000090</t>
  </si>
  <si>
    <t>Ass. Ospedaliera - Mob.  passiva Intrareg. v/IRCCS privati</t>
  </si>
  <si>
    <t>BA0860</t>
  </si>
  <si>
    <t>70710000095</t>
  </si>
  <si>
    <t>Ass. Ospedaliera - Mob.  passiva intrareg. v/EE</t>
  </si>
  <si>
    <t>BA1100</t>
  </si>
  <si>
    <t>70710000100</t>
  </si>
  <si>
    <t>Trasporti Sanitari - Mobilità pass. Intraregionale</t>
  </si>
  <si>
    <t xml:space="preserve">civile </t>
  </si>
  <si>
    <t>BA0080</t>
  </si>
  <si>
    <t>70710000105</t>
  </si>
  <si>
    <t>Sacche di sangue da pubblico – Mobilità intraregionale</t>
  </si>
  <si>
    <t>70710000105G</t>
  </si>
  <si>
    <t>Consumo gestionale Sacche di sangue da pubblico - Mobilità intraregionale</t>
  </si>
  <si>
    <t>C.B.6.c</t>
  </si>
  <si>
    <t>70710000105G1</t>
  </si>
  <si>
    <t>707110</t>
  </si>
  <si>
    <t>MOBILITA' SANITARIA EXTRAREGIONALE</t>
  </si>
  <si>
    <t>BA0520</t>
  </si>
  <si>
    <t>70711000005</t>
  </si>
  <si>
    <t>Ass.Farmaceutica - Mob. Sanit. passiva extrareg.</t>
  </si>
  <si>
    <t>BA0480</t>
  </si>
  <si>
    <t>70711000010</t>
  </si>
  <si>
    <t>Medicina di Base - Mob. Sanit. passiva extrareg.</t>
  </si>
  <si>
    <t>BA0990</t>
  </si>
  <si>
    <t>70711000015</t>
  </si>
  <si>
    <t>Somministrazione diretta  - Mob. Sanit. passiva extrareg.</t>
  </si>
  <si>
    <t>BA0560</t>
  </si>
  <si>
    <t>70711000020</t>
  </si>
  <si>
    <t>Assistenza specialistica - Mob. Sanit. passiva extrareg.</t>
  </si>
  <si>
    <t>BA0561</t>
  </si>
  <si>
    <t>70711000025</t>
  </si>
  <si>
    <t>Prestazioni di pronto soccorso non seguite da ricovero - da pubblico (Extraregione)</t>
  </si>
  <si>
    <t>BA1060</t>
  </si>
  <si>
    <t>70711000030</t>
  </si>
  <si>
    <t>Assistenza termale da pubblico (Extraregione)</t>
  </si>
  <si>
    <t>BA0830</t>
  </si>
  <si>
    <t>70711000035</t>
  </si>
  <si>
    <t>Assistenza ospedaliera da pubblico (Extraregione)</t>
  </si>
  <si>
    <t>BA1120</t>
  </si>
  <si>
    <t>70711000040</t>
  </si>
  <si>
    <t>Trasporti Sanitari - da pubblico (Extraregione)</t>
  </si>
  <si>
    <t>BA0090</t>
  </si>
  <si>
    <t>70711000045</t>
  </si>
  <si>
    <t>Sacche di sangue da pubblico – Mobilità extraregionale</t>
  </si>
  <si>
    <t>70711000045G</t>
  </si>
  <si>
    <t>Consumo gestionale Sacche di sangue da pubblico – Mobilità extraregionale</t>
  </si>
  <si>
    <t>70711000045G1</t>
  </si>
  <si>
    <t>712</t>
  </si>
  <si>
    <t>SERVIZI NON SANITARI</t>
  </si>
  <si>
    <t>712100</t>
  </si>
  <si>
    <t>BA1890</t>
  </si>
  <si>
    <t>71210000005</t>
  </si>
  <si>
    <t>Costi di formazione da pubblico</t>
  </si>
  <si>
    <t>BA1900</t>
  </si>
  <si>
    <t>71210000010</t>
  </si>
  <si>
    <t>Costi di formazione da privato</t>
  </si>
  <si>
    <t>BA1660</t>
  </si>
  <si>
    <t>71210000015</t>
  </si>
  <si>
    <t>Energia elettrica</t>
  </si>
  <si>
    <t>BA1670</t>
  </si>
  <si>
    <t>71210000020</t>
  </si>
  <si>
    <t>Acqua e Fogna</t>
  </si>
  <si>
    <t>71210000025</t>
  </si>
  <si>
    <t>Utenze Gas</t>
  </si>
  <si>
    <t>BA1650</t>
  </si>
  <si>
    <t>71210000030</t>
  </si>
  <si>
    <t>Telefono</t>
  </si>
  <si>
    <t>BA1580</t>
  </si>
  <si>
    <t>71210000035</t>
  </si>
  <si>
    <t>Lavanderia</t>
  </si>
  <si>
    <t>BA1590</t>
  </si>
  <si>
    <t>71210000040</t>
  </si>
  <si>
    <t>Pulizia</t>
  </si>
  <si>
    <t>71210000040G</t>
  </si>
  <si>
    <t>Pulizia gestionale</t>
  </si>
  <si>
    <t>71210000040G1</t>
  </si>
  <si>
    <t>In house - Pulizia gestionale</t>
  </si>
  <si>
    <t>71210000040G2</t>
  </si>
  <si>
    <t>BA1601</t>
  </si>
  <si>
    <t>71210000045</t>
  </si>
  <si>
    <t>Mensa dipendenti</t>
  </si>
  <si>
    <t>BA1602</t>
  </si>
  <si>
    <t>71210000050</t>
  </si>
  <si>
    <t>Mensa degenti</t>
  </si>
  <si>
    <t>BA1610</t>
  </si>
  <si>
    <t>71210000055</t>
  </si>
  <si>
    <t>Conduzione caldaie e Produzione calore</t>
  </si>
  <si>
    <t>BA1620</t>
  </si>
  <si>
    <t>71210000060</t>
  </si>
  <si>
    <t>Elaborazione dati</t>
  </si>
  <si>
    <t>71210000065</t>
  </si>
  <si>
    <t>Assistenza hardware e software</t>
  </si>
  <si>
    <t>71210000070</t>
  </si>
  <si>
    <t>Attività di Data Entry</t>
  </si>
  <si>
    <t>BA1630</t>
  </si>
  <si>
    <t>71210000075</t>
  </si>
  <si>
    <t>Servizi trasporti (non sanitari)</t>
  </si>
  <si>
    <t>BA1640</t>
  </si>
  <si>
    <t>71210000080</t>
  </si>
  <si>
    <t>Raccolta e Smaltim. rifiuti toss. e nocivi</t>
  </si>
  <si>
    <t>BA1740</t>
  </si>
  <si>
    <t>71210000085</t>
  </si>
  <si>
    <t>Servizi di Logistica</t>
  </si>
  <si>
    <t>71210000085G</t>
  </si>
  <si>
    <t>Servizi di Logistica gestionale</t>
  </si>
  <si>
    <t>71210000085G1</t>
  </si>
  <si>
    <t>In house - logistica gestionale</t>
  </si>
  <si>
    <t>71210000085G2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</si>
  <si>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</si>
  <si>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</si>
  <si>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</si>
  <si>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</si>
  <si>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</si>
  <si>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</si>
  <si>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</si>
  <si>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Ausiliariato</t>
  </si>
  <si>
    <t>71210000105G</t>
  </si>
  <si>
    <t>Servizio di Portierato e Ausiliariato gestionale</t>
  </si>
  <si>
    <t>71210000105G1</t>
  </si>
  <si>
    <t>In house - Servizio di Portierato e Ausiliariato gestionale</t>
  </si>
  <si>
    <t>71210000105G2</t>
  </si>
  <si>
    <t>71210000110</t>
  </si>
  <si>
    <t>Altri Servizi</t>
  </si>
  <si>
    <t>71210000110G</t>
  </si>
  <si>
    <t>Altri Servizi gestionale</t>
  </si>
  <si>
    <t>71210000110G1</t>
  </si>
  <si>
    <t>In house - Attività CUP gestionale</t>
  </si>
  <si>
    <t>71210000110G2</t>
  </si>
  <si>
    <t>In house - Attività CED gestionale</t>
  </si>
  <si>
    <t>71210000110G3</t>
  </si>
  <si>
    <t>In house - Supporto tecnico - operativo gestionale</t>
  </si>
  <si>
    <t>71210000110G4</t>
  </si>
  <si>
    <t>71210000110G5</t>
  </si>
  <si>
    <t>Servizi di sterilizzazione</t>
  </si>
  <si>
    <t>71210000110G6</t>
  </si>
  <si>
    <t>Servizi non sanitari per ossigenoterapia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</si>
  <si>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</si>
  <si>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</si>
  <si>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</si>
  <si>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</si>
  <si>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</si>
  <si>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</si>
  <si>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</si>
  <si>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</si>
  <si>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71210000130G</t>
  </si>
  <si>
    <t>Manutenzione del verde gestionale</t>
  </si>
  <si>
    <t>71210000130G1</t>
  </si>
  <si>
    <t>In house - Manutenzione del verde gestionale</t>
  </si>
  <si>
    <t>71210000130G2</t>
  </si>
  <si>
    <t>71210000135</t>
  </si>
  <si>
    <t>Servizi di radioprotezione</t>
  </si>
  <si>
    <t>71210000140</t>
  </si>
  <si>
    <t>Rimb.spese viaggio al personale dipendente</t>
  </si>
  <si>
    <t>71210000145</t>
  </si>
  <si>
    <t>Indennità per docenza svolta da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</si>
  <si>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</si>
  <si>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</si>
  <si>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</si>
  <si>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</si>
  <si>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</si>
  <si>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</si>
  <si>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C.B.6.d</t>
  </si>
  <si>
    <t>71210000165</t>
  </si>
  <si>
    <t>Spese di pubblicità, pubblicaz. e bandi di gare</t>
  </si>
  <si>
    <t>71210000170</t>
  </si>
  <si>
    <t>Spese postali</t>
  </si>
  <si>
    <t>BA1720</t>
  </si>
  <si>
    <t>71210000175</t>
  </si>
  <si>
    <t>Altri servizi non Sanitari da pubblico (Aziende sanitarie pubbliche della Regione)</t>
  </si>
  <si>
    <t>BA1730</t>
  </si>
  <si>
    <t>71210000180</t>
  </si>
  <si>
    <t xml:space="preserve">Altri servizi non Sanitari da altri soggetti pubblici </t>
  </si>
  <si>
    <t>712105</t>
  </si>
  <si>
    <t>CONSULENZE, COLLABORAZIONI, INTERINALE, COMANDI E ALTRE PRESTAZIONI DI LAVORO NON SANITARIE</t>
  </si>
  <si>
    <t>BA1760</t>
  </si>
  <si>
    <t>71210500005</t>
  </si>
  <si>
    <t>Consulenze Tecniche da Aziende sanitarie pubbliche della Regione</t>
  </si>
  <si>
    <t>BA1770</t>
  </si>
  <si>
    <t>71210500010</t>
  </si>
  <si>
    <t>Consulenze Tecniche da Terzi - Altri soggetti pubblici</t>
  </si>
  <si>
    <t>BA1790</t>
  </si>
  <si>
    <t>71210500015</t>
  </si>
  <si>
    <t>Consulenze Tecniche da privato</t>
  </si>
  <si>
    <t>C.B.6.e</t>
  </si>
  <si>
    <t>71210500020</t>
  </si>
  <si>
    <t>Consulenze Amministrative da Aziende sanitarie pubbliche della Regione</t>
  </si>
  <si>
    <t>71210500025</t>
  </si>
  <si>
    <t>Consulenze Amministrative da Terzi - Altri soggetti pubblici</t>
  </si>
  <si>
    <t>71210500030</t>
  </si>
  <si>
    <t>Consulenze Amministrative da privato</t>
  </si>
  <si>
    <t>71210500035</t>
  </si>
  <si>
    <t>Consulenze Legali da Aziende sanitarie pubbliche della Regione</t>
  </si>
  <si>
    <t>71210500040</t>
  </si>
  <si>
    <t>Consulenze Legali da Terzi - Altri soggetti pubblici</t>
  </si>
  <si>
    <t>71210500045</t>
  </si>
  <si>
    <t>Consulenze Legali da privato</t>
  </si>
  <si>
    <t>BA1800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</si>
  <si>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</si>
  <si>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</si>
  <si>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</si>
  <si>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</si>
  <si>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</si>
  <si>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</si>
  <si>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</si>
  <si>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</si>
  <si>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</si>
  <si>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</si>
  <si>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</si>
  <si>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</si>
  <si>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</si>
  <si>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</si>
  <si>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</si>
  <si>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</si>
  <si>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</si>
  <si>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</si>
  <si>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</si>
  <si>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</si>
  <si>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</si>
  <si>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</si>
  <si>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</si>
  <si>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</si>
  <si>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</si>
  <si>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>71210500110</t>
  </si>
  <si>
    <t xml:space="preserve">Indennità a personale universitario - area non sanitaria </t>
  </si>
  <si>
    <t>BA1820</t>
  </si>
  <si>
    <t>71210500115</t>
  </si>
  <si>
    <t xml:space="preserve">Lavoro interinale - area non sanitaria </t>
  </si>
  <si>
    <t>BA1830</t>
  </si>
  <si>
    <t>71210500120</t>
  </si>
  <si>
    <t xml:space="preserve">Altre collaborazioni e prestazioni di lavoro - area non sanitaria </t>
  </si>
  <si>
    <t>BA1850</t>
  </si>
  <si>
    <t>71210500125</t>
  </si>
  <si>
    <t>Rimborso oneri stipendiali personale non sanitario in comando da Aziende sanitarie pubbliche della Regione</t>
  </si>
  <si>
    <t>BA1860</t>
  </si>
  <si>
    <t>71210500130</t>
  </si>
  <si>
    <t>Rimborso oneri stipendiali personale non sanitario in comando da Regione, soggetti pubblici e da Università</t>
  </si>
  <si>
    <t>BA1870</t>
  </si>
  <si>
    <t>71210500135</t>
  </si>
  <si>
    <t>Rimborso oneri stipendiali personale non sanitario in comando da aziende di altre Regioni (Extraregione)</t>
  </si>
  <si>
    <t>BA1831</t>
  </si>
  <si>
    <t>71210500140</t>
  </si>
  <si>
    <t>Altre consulenze non sanitarie da privato - art. 79 comma 1 sexies lettera c) D.L. 112/2008</t>
  </si>
  <si>
    <t>715</t>
  </si>
  <si>
    <t>MANUTENZIONE E RIPARAZIONI ORDINARIE</t>
  </si>
  <si>
    <t>715100</t>
  </si>
  <si>
    <t>BA1920</t>
  </si>
  <si>
    <t>71510000005</t>
  </si>
  <si>
    <t>Manut. ordin. sugli immobili e loro pertinenze</t>
  </si>
  <si>
    <t>BA1930</t>
  </si>
  <si>
    <t>71510000010</t>
  </si>
  <si>
    <t>Manut. ordin. sugli impianti e macchinari</t>
  </si>
  <si>
    <t>BA1960</t>
  </si>
  <si>
    <t>71510000015</t>
  </si>
  <si>
    <t>Manut. ordin. sugli automez. (sanit. e non sanit.)</t>
  </si>
  <si>
    <t>BA1940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</si>
  <si>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</si>
  <si>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</si>
  <si>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</si>
  <si>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</si>
  <si>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</si>
  <si>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71510000030</t>
  </si>
  <si>
    <t>Manut. ordin. su mobili e arredi</t>
  </si>
  <si>
    <t>BA1970</t>
  </si>
  <si>
    <t>71510000035</t>
  </si>
  <si>
    <t>Manut. ordin.su macchine elettrocont. ed elettron.</t>
  </si>
  <si>
    <t>BA1980</t>
  </si>
  <si>
    <t>71510000040</t>
  </si>
  <si>
    <t>Manutenzioni e rip. da Aziende Sanitarie della Regione</t>
  </si>
  <si>
    <t>71510000045</t>
  </si>
  <si>
    <t>In house - Manutenzioni</t>
  </si>
  <si>
    <t>718</t>
  </si>
  <si>
    <t>GODIMENTO DI BENI DI TERZI</t>
  </si>
  <si>
    <t>718100</t>
  </si>
  <si>
    <t>BA2000</t>
  </si>
  <si>
    <t>71810000005</t>
  </si>
  <si>
    <t>Fitti reali</t>
  </si>
  <si>
    <t>71810000010</t>
  </si>
  <si>
    <t>Spese condominiali</t>
  </si>
  <si>
    <t>BA2030</t>
  </si>
  <si>
    <t>71810000015</t>
  </si>
  <si>
    <t>Canone per centri elettrocontabili ed assimilati</t>
  </si>
  <si>
    <t>BA2020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</si>
  <si>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</si>
  <si>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</si>
  <si>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</si>
  <si>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</si>
  <si>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</si>
  <si>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</si>
  <si>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71810000035</t>
  </si>
  <si>
    <t>Canoni di noleggio automezzi</t>
  </si>
  <si>
    <t>71810000040</t>
  </si>
  <si>
    <t>Canoni di noleggio macchinari</t>
  </si>
  <si>
    <t>BA2060</t>
  </si>
  <si>
    <t>71810000045</t>
  </si>
  <si>
    <t>Canoni di leasing op. per centri elettrocon. ed ass.</t>
  </si>
  <si>
    <t>BA2050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</si>
  <si>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</si>
  <si>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</si>
  <si>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</si>
  <si>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</si>
  <si>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</si>
  <si>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</si>
  <si>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</si>
  <si>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</si>
  <si>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</si>
  <si>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</si>
  <si>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</si>
  <si>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</si>
  <si>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</si>
  <si>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</si>
  <si>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</si>
  <si>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</si>
  <si>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</si>
  <si>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</si>
  <si>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</si>
  <si>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</si>
  <si>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</si>
  <si>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</si>
  <si>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</si>
  <si>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</si>
  <si>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</si>
  <si>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</si>
  <si>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</si>
  <si>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</si>
  <si>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BA2070</t>
  </si>
  <si>
    <t>71810000120</t>
  </si>
  <si>
    <t>Locazioni e noleggi da Asl-Ao della Regione</t>
  </si>
  <si>
    <t>BA2061</t>
  </si>
  <si>
    <t>71810000125</t>
  </si>
  <si>
    <t>Canoni di project financing</t>
  </si>
  <si>
    <t xml:space="preserve">71810000130 </t>
  </si>
  <si>
    <t>Altri canoni di noleggio  </t>
  </si>
  <si>
    <t>721</t>
  </si>
  <si>
    <t>PERSONALE DEL RUOLO SANITARIO</t>
  </si>
  <si>
    <t>721105</t>
  </si>
  <si>
    <t>PERSONALE DEL RUOLO SANITARIO TEMPO INDETERMINATO</t>
  </si>
  <si>
    <t>BA2120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</si>
  <si>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</si>
  <si>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</si>
  <si>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</si>
  <si>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</si>
  <si>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</si>
  <si>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</si>
  <si>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</si>
  <si>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</si>
  <si>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</si>
  <si>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</si>
  <si>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</si>
  <si>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</si>
  <si>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</si>
  <si>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</si>
  <si>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</si>
  <si>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</si>
  <si>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BA2160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</si>
  <si>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</si>
  <si>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</si>
  <si>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</si>
  <si>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</si>
  <si>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</si>
  <si>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</si>
  <si>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</si>
  <si>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</si>
  <si>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</si>
  <si>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</si>
  <si>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</si>
  <si>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</si>
  <si>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</si>
  <si>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</si>
  <si>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</si>
  <si>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</si>
  <si>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BA2200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</si>
  <si>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</si>
  <si>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</si>
  <si>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</si>
  <si>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</si>
  <si>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</si>
  <si>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</si>
  <si>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</si>
  <si>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</si>
  <si>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</si>
  <si>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</si>
  <si>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</si>
  <si>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</si>
  <si>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</si>
  <si>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</si>
  <si>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</si>
  <si>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</si>
  <si>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</si>
  <si>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</si>
  <si>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721106</t>
  </si>
  <si>
    <t>PERSONALE DEL RUOLO SANITARIO TEMPO DETERMINATO</t>
  </si>
  <si>
    <t>BA2130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</si>
  <si>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</si>
  <si>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</si>
  <si>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</si>
  <si>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</si>
  <si>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</si>
  <si>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</si>
  <si>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</si>
  <si>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</si>
  <si>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</si>
  <si>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</si>
  <si>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</si>
  <si>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</si>
  <si>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</si>
  <si>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</si>
  <si>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</si>
  <si>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</si>
  <si>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BA2170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</si>
  <si>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</si>
  <si>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</si>
  <si>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</si>
  <si>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</si>
  <si>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</si>
  <si>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</si>
  <si>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</si>
  <si>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</si>
  <si>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</si>
  <si>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</si>
  <si>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</si>
  <si>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</si>
  <si>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</si>
  <si>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</si>
  <si>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</si>
  <si>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</si>
  <si>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BA2210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</si>
  <si>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</si>
  <si>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</si>
  <si>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</si>
  <si>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</si>
  <si>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</si>
  <si>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</si>
  <si>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</si>
  <si>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</si>
  <si>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</si>
  <si>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</si>
  <si>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</si>
  <si>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</si>
  <si>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</si>
  <si>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</si>
  <si>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</si>
  <si>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</si>
  <si>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</si>
  <si>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</si>
  <si>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721107</t>
  </si>
  <si>
    <t>PERSONALE DEL RUOLO SANITARIO ALTRO RAPPORTO</t>
  </si>
  <si>
    <t>BA2140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</si>
  <si>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</si>
  <si>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</si>
  <si>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</si>
  <si>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</si>
  <si>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</si>
  <si>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</si>
  <si>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</si>
  <si>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</si>
  <si>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</si>
  <si>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</si>
  <si>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</si>
  <si>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</si>
  <si>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</si>
  <si>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</si>
  <si>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</si>
  <si>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</si>
  <si>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BA2180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</si>
  <si>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</si>
  <si>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</si>
  <si>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</si>
  <si>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</si>
  <si>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</si>
  <si>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</si>
  <si>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</si>
  <si>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</si>
  <si>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</si>
  <si>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</si>
  <si>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</si>
  <si>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</si>
  <si>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</si>
  <si>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</si>
  <si>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</si>
  <si>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</si>
  <si>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BA2220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</si>
  <si>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</si>
  <si>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</si>
  <si>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</si>
  <si>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</si>
  <si>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</si>
  <si>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</si>
  <si>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</si>
  <si>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</si>
  <si>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</si>
  <si>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</si>
  <si>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</si>
  <si>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</si>
  <si>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</si>
  <si>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</si>
  <si>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</si>
  <si>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</si>
  <si>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</si>
  <si>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</si>
  <si>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722</t>
  </si>
  <si>
    <t>PERSONALE DEL RUOLO SOCIO-SANITARIO</t>
  </si>
  <si>
    <t>722105</t>
  </si>
  <si>
    <t>PERSONALE DEL RUOLO SOCIO-SANITARIO TEMPO INDETERMINATO</t>
  </si>
  <si>
    <t>BA2380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</si>
  <si>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</si>
  <si>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</si>
  <si>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</si>
  <si>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</si>
  <si>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</si>
  <si>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</si>
  <si>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</si>
  <si>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</si>
  <si>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</si>
  <si>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</si>
  <si>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</si>
  <si>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</si>
  <si>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</si>
  <si>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</si>
  <si>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722106</t>
  </si>
  <si>
    <t>PERSONALE DEL RUOLO SOCIO-SANITARIO TEMPO DETERMINATO</t>
  </si>
  <si>
    <t>BA2390</t>
  </si>
  <si>
    <t>72210600085</t>
  </si>
  <si>
    <t>Competenze fisse Comparto Ruolo Socio-Sanitario Tempo DETERMINATO</t>
  </si>
  <si>
    <t>72210600105</t>
  </si>
  <si>
    <t>Altre competenze extra fondi Comparto Ruolo Socio-Sanitario Tempo DETERMINATO</t>
  </si>
  <si>
    <t>72210600110</t>
  </si>
  <si>
    <t>Ferie maturate e non godute Comparto Ruolo Socio-Sanitario Tempo DETERMINATO</t>
  </si>
  <si>
    <t>72210600115</t>
  </si>
  <si>
    <t>Oneri sociali su ferie maturate e non godute Comparto Ruolo Socio-Sanitario Tempo DETERMINATO</t>
  </si>
  <si>
    <t>72210600120</t>
  </si>
  <si>
    <t>Oneri sociali su restanti retribuzioni Comparto Ruolo Socio-Sanitario Tempo DETERMINATO</t>
  </si>
  <si>
    <t>72210600125</t>
  </si>
  <si>
    <t>Competenze da fondo incarichi, progressioni economiche e indennità professionali Comparto Ruolo Socio-Sanitario Tempo DETERMINATO</t>
  </si>
  <si>
    <t>72210600130</t>
  </si>
  <si>
    <t>Competenze da fondo premialità e condizioni di lavoro Comparto Ruolo Socio-Sanitario Tempo DETERMINATO</t>
  </si>
  <si>
    <t>722107</t>
  </si>
  <si>
    <t>PERSONALE DEL RUOLO SOCIO-SANITARIO ALTRO RAPPORTO</t>
  </si>
  <si>
    <t>BA2400</t>
  </si>
  <si>
    <t>72210700085</t>
  </si>
  <si>
    <t>Competenze fisse Comparto Ruolo Socio-Sanitario Altro Personale</t>
  </si>
  <si>
    <t>72210700100</t>
  </si>
  <si>
    <t>Altre competenze extra fondi Comparto Ruolo Socio-Sanitario Altro Personale</t>
  </si>
  <si>
    <t>72210700105</t>
  </si>
  <si>
    <t>Ferie maturate e non godute Comparto Ruolo Socio-Sanitario Altro Personale</t>
  </si>
  <si>
    <t>72210700110</t>
  </si>
  <si>
    <t>Oneri sociali su ferie maturate e non godute Comparto Ruolo Socio-Sanitario Altro Personale</t>
  </si>
  <si>
    <t>72210700115</t>
  </si>
  <si>
    <t>Oneri sociali su restanti retribuzioni Comparto Ruolo Socio-Sanitario Altro Personale</t>
  </si>
  <si>
    <t>72210700120</t>
  </si>
  <si>
    <t>Competenze da fondo incarichi, progressioni economiche e indennità professionali Comparto Ruolo Socio-Sanitario Altro Personale</t>
  </si>
  <si>
    <t>C.B.7</t>
  </si>
  <si>
    <t>72210700125</t>
  </si>
  <si>
    <t>Competenze da fondo premialità e condizioni di lavoro Comparto Ruolo Socio-Sanitario Altro Personale</t>
  </si>
  <si>
    <t>724</t>
  </si>
  <si>
    <t>PERSONALE DEL RUOLO PROFESSIONALE</t>
  </si>
  <si>
    <t>724105</t>
  </si>
  <si>
    <t>PERSONALE DEL RUOLO PROFESSIONALE TEMPO INDETERMINATO</t>
  </si>
  <si>
    <t>BA2250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</si>
  <si>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</si>
  <si>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</si>
  <si>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</si>
  <si>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</si>
  <si>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</si>
  <si>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</si>
  <si>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</si>
  <si>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</si>
  <si>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</si>
  <si>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</si>
  <si>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</si>
  <si>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</si>
  <si>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</si>
  <si>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</si>
  <si>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</si>
  <si>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</si>
  <si>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BA2290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</si>
  <si>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</si>
  <si>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</si>
  <si>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</si>
  <si>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</si>
  <si>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</si>
  <si>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</si>
  <si>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</si>
  <si>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</si>
  <si>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</si>
  <si>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</si>
  <si>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</si>
  <si>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</si>
  <si>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</si>
  <si>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</si>
  <si>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</si>
  <si>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</si>
  <si>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</si>
  <si>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</si>
  <si>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724106</t>
  </si>
  <si>
    <t>PERSONALE DEL RUOLO PROFESSIONALE TEMPO DETERMINATO</t>
  </si>
  <si>
    <t>BA2260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</si>
  <si>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</si>
  <si>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</si>
  <si>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</si>
  <si>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</si>
  <si>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</si>
  <si>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</si>
  <si>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</si>
  <si>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</si>
  <si>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</si>
  <si>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</si>
  <si>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</si>
  <si>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</si>
  <si>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</si>
  <si>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</si>
  <si>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</si>
  <si>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</si>
  <si>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BA2300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</si>
  <si>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</si>
  <si>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</si>
  <si>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</si>
  <si>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</si>
  <si>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</si>
  <si>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</si>
  <si>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C.B.8.a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</si>
  <si>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</si>
  <si>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</si>
  <si>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</si>
  <si>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</si>
  <si>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</si>
  <si>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</si>
  <si>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</si>
  <si>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</si>
  <si>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</si>
  <si>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</si>
  <si>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</si>
  <si>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</si>
  <si>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724107</t>
  </si>
  <si>
    <t>PERSONALE DEL RUOLO PROFESSIONALE ALTRO RAPPORTO</t>
  </si>
  <si>
    <t>BA2270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</si>
  <si>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</si>
  <si>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</si>
  <si>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</si>
  <si>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</si>
  <si>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</si>
  <si>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</si>
  <si>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C.B.8.b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</si>
  <si>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</si>
  <si>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</si>
  <si>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</si>
  <si>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</si>
  <si>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C.B.8.c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</si>
  <si>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</si>
  <si>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</si>
  <si>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</si>
  <si>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</si>
  <si>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</si>
  <si>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</si>
  <si>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BA2310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</si>
  <si>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</si>
  <si>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</si>
  <si>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</si>
  <si>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</si>
  <si>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</si>
  <si>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</si>
  <si>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</si>
  <si>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</si>
  <si>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</si>
  <si>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</si>
  <si>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</si>
  <si>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</si>
  <si>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</si>
  <si>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</si>
  <si>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72410700080</t>
  </si>
  <si>
    <t>Competenze da fondo incarichi, progressioni economiche e indennità professionali Comparto Ruolo Professionale Altro Personale</t>
  </si>
  <si>
    <t>72410700085</t>
  </si>
  <si>
    <t>Competenze da fondo premialità e condizioni di lavoro Comparto Ruolo Professionale Altro Personale</t>
  </si>
  <si>
    <t>727</t>
  </si>
  <si>
    <t>PERSONALE DEL RUOLO TECNICO</t>
  </si>
  <si>
    <t>727105</t>
  </si>
  <si>
    <t>PERSONALE DEL RUOLO TECNICO TEMPO INDETERMINATO</t>
  </si>
  <si>
    <t>BA2340</t>
  </si>
  <si>
    <t>72710500005</t>
  </si>
  <si>
    <t>Competenze fisse Dirigenza R.Tecnico Tempo INDETERMINATO</t>
  </si>
  <si>
    <t>C.B.9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</si>
  <si>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</si>
  <si>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</si>
  <si>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</si>
  <si>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</si>
  <si>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</si>
  <si>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</si>
  <si>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</si>
  <si>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</si>
  <si>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</si>
  <si>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</si>
  <si>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</si>
  <si>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</si>
  <si>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</si>
  <si>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</si>
  <si>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</si>
  <si>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</si>
  <si>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</si>
  <si>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</si>
  <si>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</si>
  <si>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</si>
  <si>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</si>
  <si>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</si>
  <si>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</si>
  <si>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</si>
  <si>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</si>
  <si>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</si>
  <si>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</si>
  <si>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</si>
  <si>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</si>
  <si>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</si>
  <si>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</si>
  <si>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</si>
  <si>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727106</t>
  </si>
  <si>
    <t>PERSONALE DEL RUOLO TECNICO TEMPO DETERMINATO</t>
  </si>
  <si>
    <t>BA2350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</si>
  <si>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</si>
  <si>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</si>
  <si>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</si>
  <si>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</si>
  <si>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</si>
  <si>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</si>
  <si>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</si>
  <si>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</si>
  <si>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</si>
  <si>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</si>
  <si>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</si>
  <si>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</si>
  <si>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</si>
  <si>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</si>
  <si>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</si>
  <si>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</si>
  <si>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</si>
  <si>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</si>
  <si>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</si>
  <si>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</si>
  <si>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</si>
  <si>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</si>
  <si>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</si>
  <si>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</si>
  <si>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</si>
  <si>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</si>
  <si>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</si>
  <si>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</si>
  <si>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</si>
  <si>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</si>
  <si>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</si>
  <si>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</si>
  <si>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</si>
  <si>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</si>
  <si>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727107</t>
  </si>
  <si>
    <t>PERSONALE DEL RUOLO TECNICO ALTRO RAPPORTO</t>
  </si>
  <si>
    <t>BA2360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</si>
  <si>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</si>
  <si>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</si>
  <si>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</si>
  <si>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</si>
  <si>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</si>
  <si>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</si>
  <si>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</si>
  <si>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</si>
  <si>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</si>
  <si>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</si>
  <si>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</si>
  <si>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</si>
  <si>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</si>
  <si>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</si>
  <si>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</si>
  <si>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</si>
  <si>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</si>
  <si>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</si>
  <si>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</si>
  <si>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</si>
  <si>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</si>
  <si>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</si>
  <si>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</si>
  <si>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</si>
  <si>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</si>
  <si>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</si>
  <si>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</si>
  <si>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</si>
  <si>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</si>
  <si>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</si>
  <si>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</si>
  <si>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</si>
  <si>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C.B.10.a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</si>
  <si>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</si>
  <si>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</si>
  <si>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</si>
  <si>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</si>
  <si>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</si>
  <si>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</si>
  <si>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</si>
  <si>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</si>
  <si>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</si>
  <si>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</si>
  <si>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</si>
  <si>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</si>
  <si>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72710700115</t>
  </si>
  <si>
    <t>Competenze da fondo incarichi, progressioni economiche e indennità professionali Comparto Ruolo Tecnico Altro Personale</t>
  </si>
  <si>
    <t>72710700120</t>
  </si>
  <si>
    <t>Competenze da fondo premialità e condizioni di lavoro Comparto Ruolo Tecnico Altro Personale</t>
  </si>
  <si>
    <t>PERSONALE DEL RUOLO AMMINISTRATIVO</t>
  </si>
  <si>
    <t>730105</t>
  </si>
  <si>
    <t>PERSONALE DEL RUOLO AMMINISTRATIVO TEMPO INDETERMINATO</t>
  </si>
  <si>
    <t>BA2430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</si>
  <si>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</si>
  <si>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</si>
  <si>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</si>
  <si>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</si>
  <si>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</si>
  <si>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</si>
  <si>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</si>
  <si>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</si>
  <si>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</si>
  <si>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</si>
  <si>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</si>
  <si>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</si>
  <si>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</si>
  <si>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</si>
  <si>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</si>
  <si>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</si>
  <si>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BA2470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</si>
  <si>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</si>
  <si>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</si>
  <si>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</si>
  <si>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</si>
  <si>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</si>
  <si>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</si>
  <si>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</si>
  <si>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</si>
  <si>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</si>
  <si>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</si>
  <si>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</si>
  <si>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</si>
  <si>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</si>
  <si>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</si>
  <si>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</si>
  <si>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</si>
  <si>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</si>
  <si>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</si>
  <si>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C.B.10.b</t>
  </si>
  <si>
    <t>730106</t>
  </si>
  <si>
    <t>PERSONALE DEL RUOLO AMMINISTRATIVO TEMPO DETERMINATO</t>
  </si>
  <si>
    <t>BA2440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</si>
  <si>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</si>
  <si>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</si>
  <si>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</si>
  <si>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</si>
  <si>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</si>
  <si>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</si>
  <si>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</si>
  <si>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</si>
  <si>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</si>
  <si>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</si>
  <si>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</si>
  <si>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</si>
  <si>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</si>
  <si>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</si>
  <si>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</si>
  <si>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</si>
  <si>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BA2480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</si>
  <si>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</si>
  <si>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</si>
  <si>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</si>
  <si>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</si>
  <si>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</si>
  <si>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</si>
  <si>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</si>
  <si>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</si>
  <si>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</si>
  <si>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</si>
  <si>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</si>
  <si>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</si>
  <si>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C.B.11.d</t>
  </si>
  <si>
    <t>73010600080</t>
  </si>
  <si>
    <t>Oneri sociali su restanti retribuzioni Comparto R.Amm.vo Tempo DETERMINATO</t>
  </si>
  <si>
    <t>C.B.11.b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</si>
  <si>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</si>
  <si>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</si>
  <si>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</si>
  <si>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</si>
  <si>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730107</t>
  </si>
  <si>
    <t>PERSONALE DEL RUOLO AMMINISTRATIVO ALTRO RAPPORTO</t>
  </si>
  <si>
    <t>BA2450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</si>
  <si>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</si>
  <si>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</si>
  <si>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</si>
  <si>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</si>
  <si>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</si>
  <si>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</si>
  <si>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</si>
  <si>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</si>
  <si>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</si>
  <si>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</si>
  <si>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</si>
  <si>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</si>
  <si>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</si>
  <si>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</si>
  <si>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</si>
  <si>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</si>
  <si>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BA2490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</si>
  <si>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</si>
  <si>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</si>
  <si>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</si>
  <si>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</si>
  <si>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</si>
  <si>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</si>
  <si>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C.B.11.a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</si>
  <si>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</si>
  <si>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</si>
  <si>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</si>
  <si>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</si>
  <si>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</si>
  <si>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</si>
  <si>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</si>
  <si>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</si>
  <si>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</si>
  <si>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</si>
  <si>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</si>
  <si>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</si>
  <si>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</si>
  <si>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</si>
  <si>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</si>
  <si>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</si>
  <si>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C.B.11.c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</si>
  <si>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</si>
  <si>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</si>
  <si>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</si>
  <si>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</si>
  <si>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</si>
  <si>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</si>
  <si>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</si>
  <si>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</si>
  <si>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</si>
  <si>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</si>
  <si>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731</t>
  </si>
  <si>
    <t>PERSONALE DEL RUOLO DELLA RICERCA SANITARIA E DELLE ATTIVITA' DI SUPPORTO ALLA RICERCA SANITARIA</t>
  </si>
  <si>
    <t>731105</t>
  </si>
  <si>
    <t>PERSONALE DEL RUOLO DELLA RICERCA SANITARIA - RICERCATORE SANITARIO - TEMPO INDETERMINATO</t>
  </si>
  <si>
    <t>73110500005</t>
  </si>
  <si>
    <t>Competenze fisse Ricercatore Sanitario a Tempo INDETERMINATO</t>
  </si>
  <si>
    <t>C.C.2</t>
  </si>
  <si>
    <t>73110500010</t>
  </si>
  <si>
    <t>Competenze da fondo condizioni di lavoro e incarichi Ricercatore Sanitario a Tempo INDETERMINATO</t>
  </si>
  <si>
    <t>73110500015</t>
  </si>
  <si>
    <t>Competenze da fondo premialità e fasce Ricercatore Sanitario a Tempo INDETERMINATO</t>
  </si>
  <si>
    <t>73110500020</t>
  </si>
  <si>
    <t>Altre competenze extra fondi Ricercatore Sanitario a Tempo INDETERMINATO</t>
  </si>
  <si>
    <t>73110500025</t>
  </si>
  <si>
    <t>Ferie maturate e non godute Ricercatore Sanitario a Tempo INDETERMINATO</t>
  </si>
  <si>
    <t>73110500030</t>
  </si>
  <si>
    <t>Oneri sociali su ferie maturate e non godute Ruolo Ricercatore Sanitario Tempo INDETERMINATO</t>
  </si>
  <si>
    <t>73110500035</t>
  </si>
  <si>
    <t>Oneri sociali su restanti retribuzioni Ricercatore Sanitario a Tempo INDETERMINATO</t>
  </si>
  <si>
    <t>73110500040</t>
  </si>
  <si>
    <t>Competenze fisse Collaboratore professionale di ricerca sanitaria a Tempo INDETERMINATO</t>
  </si>
  <si>
    <t>73110500045</t>
  </si>
  <si>
    <t>Competenze da fondo condizioni di lavoro e incarichi Collaboratore professionale di ricerca sanitaria a Tempo INDETERMINATO</t>
  </si>
  <si>
    <t>C.D.2</t>
  </si>
  <si>
    <t>73110500050</t>
  </si>
  <si>
    <t>Competenze da fondo premialità e fasce Collaboratore professionale di ricerca sanitaria a Tempo INDETERMINATO</t>
  </si>
  <si>
    <t>73110500055</t>
  </si>
  <si>
    <t>Altre competenze extra fondi Collaboratore professionale di ricerca sanitaria a Tempo INDETERMINATO</t>
  </si>
  <si>
    <t>73110500060</t>
  </si>
  <si>
    <t>Ferie maturate e non godute Collaboratore professionale di ricerca sanitaria a Tempo INDETERMINATO</t>
  </si>
  <si>
    <t>C.E.2.a</t>
  </si>
  <si>
    <t>73110500065</t>
  </si>
  <si>
    <t>Oneri sociali su ferie maturate e non godute Collaboratore professionale di ricerca sanitaria Tempo INDETERMINATO</t>
  </si>
  <si>
    <t>73110500070</t>
  </si>
  <si>
    <t>Oneri sociali su restanti retribuzioni Collaboratore professionale di ricerca sanitaria a Tempo INDETERMINATO</t>
  </si>
  <si>
    <t>731106</t>
  </si>
  <si>
    <t>PERSONALE DEL RUOLO DELLA RICERCA SANITARIA E DELLE ATTIVITA' DI SUPPORTO ALLA RICERCA SANITARIA - TEMPO DETERMINATO</t>
  </si>
  <si>
    <t>73110600005</t>
  </si>
  <si>
    <t>Competenze fisse Ricercatore Sanitario a Tempo DETERMINATO</t>
  </si>
  <si>
    <t>C.E.2.b</t>
  </si>
  <si>
    <t>73110600010</t>
  </si>
  <si>
    <t>Competenze da fondo condizioni di lavoro e incarichi Ricercatore Sanitario a Tempo DETERMINATO</t>
  </si>
  <si>
    <t>73110600015</t>
  </si>
  <si>
    <t>Competenze da fondo premialità e fasce Ricercatore Sanitario a Tempo DETERMINATO</t>
  </si>
  <si>
    <t>73110600020</t>
  </si>
  <si>
    <t>Altre competenze extra fondi Ricercatore Sanitario a Tempo DETERMINATO</t>
  </si>
  <si>
    <t>73110600025</t>
  </si>
  <si>
    <t>Ferie maturate e non godute Ricercatore Sanitario a Tempo DETERMINATO</t>
  </si>
  <si>
    <t>73110600030</t>
  </si>
  <si>
    <t>Oneri sociali su ferie maturate e non godute Ruolo Ricercatore Sanitario Tempo DETERMINATO</t>
  </si>
  <si>
    <t>73110600035</t>
  </si>
  <si>
    <t>Oneri sociali su restanti retribuzioni Ricercatore Sanitario a Tempo DETERMINATO</t>
  </si>
  <si>
    <t>73110600040</t>
  </si>
  <si>
    <t>Competenze fisse Collaboratore professionale di ricerca sanitaria a Tempo DETERMINATO</t>
  </si>
  <si>
    <t>73110600045</t>
  </si>
  <si>
    <t>Competenze da fondo condizioni di lavoro e incarichi Collaboratore professionale di ricerca sanitaria a Tempo DETERMINATO</t>
  </si>
  <si>
    <t>73110600050</t>
  </si>
  <si>
    <t>Competenze da fondo premialità e fasce Collaboratore professionale di ricerca sanitaria a Tempo DETERMINATO</t>
  </si>
  <si>
    <t>73110600055</t>
  </si>
  <si>
    <t>Altre competenze extra fondi Collaboratore professionale di ricerca sanitaria a Tempo DETERMINATO</t>
  </si>
  <si>
    <t>73110600060</t>
  </si>
  <si>
    <t>Ferie maturate e non godute Collaboratore professionale di ricerca sanitaria a Tempo DETERMINATO</t>
  </si>
  <si>
    <t>73110600065</t>
  </si>
  <si>
    <t>Oneri sociali su ferie maturate e non godute Collaboratore professionale di ricerca sanitaria Tempo DETERMINATO</t>
  </si>
  <si>
    <t>73110600070</t>
  </si>
  <si>
    <t>Oneri sociali su restanti retribuzioni Collaboratore professionale di ricerca sanitaria a Tempo DETERMINATO</t>
  </si>
  <si>
    <t>731107</t>
  </si>
  <si>
    <t>PERSONALE DEL RUOLO DELLA RICERCA SANITARIA E DELLE ATTIVITA' DI SUPPORTO ALLA RICERCA SANITARIA - ALTRO</t>
  </si>
  <si>
    <t>73110700005</t>
  </si>
  <si>
    <t>Competenze fisse Ricercatore Sanitario a Tempo ALTRO</t>
  </si>
  <si>
    <t>73110700010</t>
  </si>
  <si>
    <t>Competenze da fondo condizioni di lavoro e incarichi Ricercatore Sanitario a Tempo ALTRO</t>
  </si>
  <si>
    <t>73110700015</t>
  </si>
  <si>
    <t>Competenze da fondo premialità e fasce Ricercatore Sanitario a Tempo ALTRO</t>
  </si>
  <si>
    <t>73110700020</t>
  </si>
  <si>
    <t>Altre competenze extra fondi Ricercatore Sanitario a Tempo ALTRO</t>
  </si>
  <si>
    <t>73110700025</t>
  </si>
  <si>
    <t>Ferie maturate e non godute Ricercatore Sanitario a Tempo ALTRO</t>
  </si>
  <si>
    <t>73110700030</t>
  </si>
  <si>
    <t>Oneri sociali su ferie maturate e non godute Ruolo Ricercatore Sanitario Tempo ALTRO</t>
  </si>
  <si>
    <t>73110700035</t>
  </si>
  <si>
    <t>Oneri sociali su restanti retribuzioni Ricercatore Sanitario a Tempo ALTRO</t>
  </si>
  <si>
    <t>73110700040</t>
  </si>
  <si>
    <t>Competenze fisse Collaboratore professionale di ricerca sanitaria a Tempo ALTRO</t>
  </si>
  <si>
    <t>73110700045</t>
  </si>
  <si>
    <t>Competenze da fondo condizioni di lavoro e incarichi Collaboratore professionale di ricerca sanitaria a Tempo ALTRO</t>
  </si>
  <si>
    <t>73110700050</t>
  </si>
  <si>
    <t>Competenze da fondo premialità e fasce Collaboratore professionale di ricerca sanitaria a Tempo ALTRO</t>
  </si>
  <si>
    <t>73110700055</t>
  </si>
  <si>
    <t>Altre competenze extra fondi Collaboratore professionale di ricerca sanitaria a Tempo ALTRO</t>
  </si>
  <si>
    <t>73110700060</t>
  </si>
  <si>
    <t>Ferie maturate e non godute Collaboratore professionale di ricerca sanitaria a Tempo ALTRO</t>
  </si>
  <si>
    <t>73110700065</t>
  </si>
  <si>
    <t>Oneri sociali su ferie maturate e non godute Collaboratore professionale di ricerca sanitaria Tempo ALTRO</t>
  </si>
  <si>
    <t>73110700070</t>
  </si>
  <si>
    <t>Oneri sociali su restanti retribuzioni Collaboratore professionale di ricerca sanitaria a Tempo ALTRO</t>
  </si>
  <si>
    <t>731110</t>
  </si>
  <si>
    <t>PERSONALE DEL RUOLO DELLA RICERCA SANITARIA - COLLABORATORE SANITARIO DI SUPPORTO RICERCA - TEMPO DETERMINATO</t>
  </si>
  <si>
    <t>73111000005</t>
  </si>
  <si>
    <t>Competenze fisse Collaboratore Sanitario di Ricerca - Ruolo Sanitario - Tempo DETERMINATO</t>
  </si>
  <si>
    <t>C.Y.1.a</t>
  </si>
  <si>
    <t>73111000010</t>
  </si>
  <si>
    <t>Competenze da fondo condizioni di lavoro e incarichi Collaboratore Sanitario di ricerca - Ruolo Sanitario - Tempo DETERMINATO</t>
  </si>
  <si>
    <t>C.Y.1.b</t>
  </si>
  <si>
    <t>73111000015</t>
  </si>
  <si>
    <t>Competenze da fondo premialità e fasce Collaboratore Sanitario di ricerca - Ruolo Sanitario - Tempo DETERMINATO</t>
  </si>
  <si>
    <t>C.Y.1.d</t>
  </si>
  <si>
    <t>73111000020</t>
  </si>
  <si>
    <t>Altre competenze extra fondi Collaboratore Sanitario di ricerca - Ruolo Sanitario - Tempo DETERMINATO</t>
  </si>
  <si>
    <t>C.Y.1.c</t>
  </si>
  <si>
    <t>73111000025</t>
  </si>
  <si>
    <t>Ferie maturate e non godute Collaboratore Sanitario di ricerca - Ruolo Sanitario - Tempo DETERMINATO</t>
  </si>
  <si>
    <t>73111000030</t>
  </si>
  <si>
    <t>Oneri sociali su ferie maturate e non godute Collaboratore Sanitario di ricerca - Ruolo Sanitario - Tempo DETERMINATO</t>
  </si>
  <si>
    <t>C.Y.2</t>
  </si>
  <si>
    <t>73111000035</t>
  </si>
  <si>
    <t>Oneri sociali su restanti retribuzioni Collaboratore Sanitario di ricerca - Ruolo Sanitario - Tempo DETERMINATO</t>
  </si>
  <si>
    <t>731115</t>
  </si>
  <si>
    <t>PERSONALE DEL RUOLO DELLA RICERCA SANITARIA - COLLABORATORE PROFESSIONALE DI SUPPORTO ALLA RICERCA - TEMPO DETERMINATO</t>
  </si>
  <si>
    <t>C.Y.3</t>
  </si>
  <si>
    <t>73111500005</t>
  </si>
  <si>
    <t>Competenze fisse Comparto Collaboratore Professionale di Ricerca - Ruolo Professionale - Tempo DETERMINATO</t>
  </si>
  <si>
    <t>73111500010</t>
  </si>
  <si>
    <t>Competenze da fondo condizioni di lavoro e incarichi Comparto Collaboratore Professionale di Ricerca - Ruolo Professionale - T. DETERMINATO</t>
  </si>
  <si>
    <t>73111500015</t>
  </si>
  <si>
    <t>Competenze da fondo premialità e fasce Comparto Collaboratore Professionale di Ricerca - Ruolo Professionale - Tempo DETERMINATO</t>
  </si>
  <si>
    <t>73111500020</t>
  </si>
  <si>
    <t>Altre competenze extra fondi Comparto Collaboratore Professionale di Ricerca - Ruolo Professionale - Tempo DETERMINATO</t>
  </si>
  <si>
    <t>73111500025</t>
  </si>
  <si>
    <t>Ferie maturate e non godute Comparto Collaboratore Professionale di Ricerca - Ruolo Professionale - Tempo DETERMINATO</t>
  </si>
  <si>
    <t>C.A.1.a</t>
  </si>
  <si>
    <t>73111500030</t>
  </si>
  <si>
    <t>Oneri sociali su ferie maturate e non godute Comparto Collaboratore  Professionale di Ricerca - Ruolo Professionale - Tempo DETERMINATO</t>
  </si>
  <si>
    <t>C.A.1.b.1</t>
  </si>
  <si>
    <t>73111500035</t>
  </si>
  <si>
    <t>Oneri sociali su restanti retribuzioni Comparto Collaboratore Professionale di Ricerca - Ruolo Professionale - Tempo DETERMINATO</t>
  </si>
  <si>
    <t>731120</t>
  </si>
  <si>
    <t>PERSONALE DEL RUOLO DELLA RICERCA SANITARIA - COLLABORATORE TECNICO DI SUPPORTO ALLA RICERCA - TEMPO DETERMINATO</t>
  </si>
  <si>
    <t>73112000005</t>
  </si>
  <si>
    <t>73112000010</t>
  </si>
  <si>
    <t>73112000015</t>
  </si>
  <si>
    <t>73112000020</t>
  </si>
  <si>
    <t>73112000025</t>
  </si>
  <si>
    <t>C.A.1.b.6</t>
  </si>
  <si>
    <t>73112000030</t>
  </si>
  <si>
    <t>73112000035</t>
  </si>
  <si>
    <t>731125</t>
  </si>
  <si>
    <t>PERSONALE DEL RUOLO DELLA RICERCA SANITARIA - COLLABORATORE AMMINISTRATIVO DI SUPPORTO ALLA RICERCA - TEMPO DETERMINATO</t>
  </si>
  <si>
    <t>73112500005</t>
  </si>
  <si>
    <t>73112500010</t>
  </si>
  <si>
    <t>73112500015</t>
  </si>
  <si>
    <t>73112500020</t>
  </si>
  <si>
    <t>73112500025</t>
  </si>
  <si>
    <t>73112500030</t>
  </si>
  <si>
    <t>73112500035</t>
  </si>
  <si>
    <t>733</t>
  </si>
  <si>
    <t>ONERI DIVERSI DI GESTIONE</t>
  </si>
  <si>
    <t>733100</t>
  </si>
  <si>
    <t>ORGANI SOCIALI</t>
  </si>
  <si>
    <t>BA2540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</si>
  <si>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</si>
  <si>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</si>
  <si>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</si>
  <si>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</si>
  <si>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</si>
  <si>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</si>
  <si>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BA2551</t>
  </si>
  <si>
    <t>73310000020</t>
  </si>
  <si>
    <t>Oneri di gestione relativi al Direttore Generale dipendente di aziende del sistema sanitario regionale in aspettativa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</si>
  <si>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</si>
  <si>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</si>
  <si>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</si>
  <si>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</si>
  <si>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</si>
  <si>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</si>
  <si>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73310000040</t>
  </si>
  <si>
    <t>Oneri di gestione relativi al Direttore Amministrativo dipendente di aziende del sistema sanitario regionale in aspettativa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</si>
  <si>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</si>
  <si>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</si>
  <si>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</si>
  <si>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</si>
  <si>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</si>
  <si>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</si>
  <si>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73310000060</t>
  </si>
  <si>
    <t>Oneri di gestione relativi al Direttore Sanitario dipendente di aziende del sistema sanitario regionale in aspettativa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</si>
  <si>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</si>
  <si>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</si>
  <si>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</si>
  <si>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</si>
  <si>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</si>
  <si>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</si>
  <si>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</si>
  <si>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</si>
  <si>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</si>
  <si>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</si>
  <si>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</si>
  <si>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</si>
  <si>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</si>
  <si>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Indennità, rimborso spese e oneri sociali per organi direttivi e collegio sindacale</t>
  </si>
  <si>
    <t>73310000100</t>
  </si>
  <si>
    <t>Comp. per Consiglio Indirizzo e verifiche (IRCCS)</t>
  </si>
  <si>
    <t>73310000105</t>
  </si>
  <si>
    <t>733105</t>
  </si>
  <si>
    <t>ALTRI ONERI</t>
  </si>
  <si>
    <t>BA2550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</si>
  <si>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</si>
  <si>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</si>
  <si>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</si>
  <si>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</si>
  <si>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</si>
  <si>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</si>
  <si>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BA1700</t>
  </si>
  <si>
    <t>73310500020</t>
  </si>
  <si>
    <t>Premi di assicuraz. per furto, incendio ed RC auto</t>
  </si>
  <si>
    <t>BA1690</t>
  </si>
  <si>
    <t>73310500025</t>
  </si>
  <si>
    <t>Premi di assicuraz. respons. civile profess.</t>
  </si>
  <si>
    <t>73310500030</t>
  </si>
  <si>
    <t>Altri oneri di gestione</t>
  </si>
  <si>
    <t>BA2510</t>
  </si>
  <si>
    <t>73310500035</t>
  </si>
  <si>
    <t>Imposte, tasse e tributi</t>
  </si>
  <si>
    <t>BA2520</t>
  </si>
  <si>
    <t>73310500040</t>
  </si>
  <si>
    <t>Perdite su crediti</t>
  </si>
  <si>
    <t>BA2552</t>
  </si>
  <si>
    <t>73310500045</t>
  </si>
  <si>
    <t>Altri oneri diversi di gestione - per Autoassicurazione</t>
  </si>
  <si>
    <t>736</t>
  </si>
  <si>
    <t>AMMORTAMENTI IMMOBILIZZAZIONI IMMATERIALI</t>
  </si>
  <si>
    <t>736100</t>
  </si>
  <si>
    <t>AMMORTAM. IMMOBILIZZAZ. IMMATERIALI</t>
  </si>
  <si>
    <t>BA2570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</si>
  <si>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</si>
  <si>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</si>
  <si>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</si>
  <si>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</si>
  <si>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</si>
  <si>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</si>
  <si>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</si>
  <si>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</si>
  <si>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</si>
  <si>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</si>
  <si>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</si>
  <si>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</si>
  <si>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</si>
  <si>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</si>
  <si>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</si>
  <si>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</si>
  <si>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739</t>
  </si>
  <si>
    <t>AMMORTAMENTI IMMOBILIZZAZIONI MATERIALI</t>
  </si>
  <si>
    <t>739100</t>
  </si>
  <si>
    <t>AMMORTAM. IMMOBILIZZAZ. MATERIALI</t>
  </si>
  <si>
    <t>BA2610</t>
  </si>
  <si>
    <t>73910000005</t>
  </si>
  <si>
    <t>Amm.to Fabbric. indisp. (gravati da vincolo di destinaz.)</t>
  </si>
  <si>
    <t>BA2600</t>
  </si>
  <si>
    <t>73910000010</t>
  </si>
  <si>
    <t>Amm.to Fabbric. dispon. (non gravati da vinc. di destin.)</t>
  </si>
  <si>
    <t>73910000015</t>
  </si>
  <si>
    <t>Amm.to Costruzioni leggere</t>
  </si>
  <si>
    <t>BA2620</t>
  </si>
  <si>
    <t>73910000020</t>
  </si>
  <si>
    <t>Amm.to Impianti e macchinari</t>
  </si>
  <si>
    <t>73910000025</t>
  </si>
  <si>
    <t>Amm.to Attrezzature sanitarie</t>
  </si>
  <si>
    <t>C.A.1.c.3</t>
  </si>
  <si>
    <t>73910000030</t>
  </si>
  <si>
    <t>Amm.to Attrezz. non sanitarie</t>
  </si>
  <si>
    <t>73910000035</t>
  </si>
  <si>
    <t>Amm.to Mobili e arredi d'ufficio</t>
  </si>
  <si>
    <t>C.A.1.c.1</t>
  </si>
  <si>
    <t>73910000040</t>
  </si>
  <si>
    <t>Amm.to Autov., motov. e simili (comprese ambul.)</t>
  </si>
  <si>
    <t>C.A.1.c.2</t>
  </si>
  <si>
    <t>73910000045</t>
  </si>
  <si>
    <t>Amm.to Macchine elettroniche</t>
  </si>
  <si>
    <t>73910000050</t>
  </si>
  <si>
    <t>Amm.to Macchine ordinarie d'ufficio</t>
  </si>
  <si>
    <t>C.A.1.c.4</t>
  </si>
  <si>
    <t>73910000055</t>
  </si>
  <si>
    <t>Amm.to Telefoni cellulari</t>
  </si>
  <si>
    <t>73910000060</t>
  </si>
  <si>
    <t>Amm.to Altri beni materiali</t>
  </si>
  <si>
    <t>740</t>
  </si>
  <si>
    <t>SVALUTAZIONE IMMOBILIZZAZIONI</t>
  </si>
  <si>
    <t>740100</t>
  </si>
  <si>
    <t>BA2640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</si>
  <si>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</si>
  <si>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</si>
  <si>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</si>
  <si>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</si>
  <si>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</si>
  <si>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</si>
  <si>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C.A.1.b.5</t>
  </si>
  <si>
    <t>74010000020</t>
  </si>
  <si>
    <t>Acc.to F.do Svalut. Altre Immobilizzazioni Immateriali</t>
  </si>
  <si>
    <t>74010000025</t>
  </si>
  <si>
    <t xml:space="preserve">Acc.to F.do Svalut. Terreni </t>
  </si>
  <si>
    <t>C.A.1.b.4</t>
  </si>
  <si>
    <t>74010000030</t>
  </si>
  <si>
    <t>Acc.to F.do Svalut. Fabbricati</t>
  </si>
  <si>
    <t>C.A.1.b.2</t>
  </si>
  <si>
    <t>74010000035</t>
  </si>
  <si>
    <t>Acc.to F.do Svalut. Impianti e macchinari</t>
  </si>
  <si>
    <t>C.A.1.b.3</t>
  </si>
  <si>
    <t>74010000040</t>
  </si>
  <si>
    <t>Acc.to F.do Svalut. Attrezzature sanitarie e scientifiche</t>
  </si>
  <si>
    <t>74010000045</t>
  </si>
  <si>
    <t>Acc.to F.do Svalut. Mobili e arredi</t>
  </si>
  <si>
    <t>C.A.1.d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</si>
  <si>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</si>
  <si>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</si>
  <si>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</si>
  <si>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</si>
  <si>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</si>
  <si>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</si>
  <si>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C.A.2</t>
  </si>
  <si>
    <t>742</t>
  </si>
  <si>
    <t>SVALUTAZIONE CREDITI</t>
  </si>
  <si>
    <t>742100</t>
  </si>
  <si>
    <t>BA2650</t>
  </si>
  <si>
    <t>74210000005</t>
  </si>
  <si>
    <t>Acc.to Fondo Svalut. su Cred. da Comune</t>
  </si>
  <si>
    <t>C.A.3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</si>
  <si>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</si>
  <si>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</si>
  <si>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</si>
  <si>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</si>
  <si>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</si>
  <si>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</si>
  <si>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</si>
  <si>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</si>
  <si>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</si>
  <si>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</si>
  <si>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</si>
  <si>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</si>
  <si>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</si>
  <si>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</si>
  <si>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C.A.4.a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</si>
  <si>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</si>
  <si>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</si>
  <si>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</si>
  <si>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</si>
  <si>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</si>
  <si>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</si>
  <si>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</si>
  <si>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</si>
  <si>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</si>
  <si>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</si>
  <si>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</si>
  <si>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</si>
  <si>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</si>
  <si>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</si>
  <si>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</si>
  <si>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</si>
  <si>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</si>
  <si>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</si>
  <si>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</si>
  <si>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</si>
  <si>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</si>
  <si>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</si>
  <si>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</si>
  <si>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</si>
  <si>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</si>
  <si>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</si>
  <si>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</si>
  <si>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</si>
  <si>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</si>
  <si>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</si>
  <si>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</si>
  <si>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</si>
  <si>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</si>
  <si>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</si>
  <si>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</si>
  <si>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</si>
  <si>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</si>
  <si>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</si>
  <si>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</si>
  <si>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</si>
  <si>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</si>
  <si>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</si>
  <si>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</si>
  <si>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</si>
  <si>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</si>
  <si>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</si>
  <si>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</si>
  <si>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</si>
  <si>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</si>
  <si>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</si>
  <si>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</si>
  <si>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</si>
  <si>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</si>
  <si>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</si>
  <si>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745</t>
  </si>
  <si>
    <t>RIMANENZE INIZIALI</t>
  </si>
  <si>
    <t>745100</t>
  </si>
  <si>
    <t>RIMANENZE INIZIALI DI BENI SANITARI</t>
  </si>
  <si>
    <t>BA2671</t>
  </si>
  <si>
    <t>74510000005</t>
  </si>
  <si>
    <t>Rimanenze iniziali di Medicinali con AIC</t>
  </si>
  <si>
    <t>74510000010</t>
  </si>
  <si>
    <t>Rimanenze iniziali di medicinali con aic - pht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</si>
  <si>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</si>
  <si>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</si>
  <si>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</si>
  <si>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</si>
  <si>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</si>
  <si>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</si>
  <si>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</si>
  <si>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</si>
  <si>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</si>
  <si>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</si>
  <si>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</si>
  <si>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 senza AIC</t>
  </si>
  <si>
    <t>BA2674</t>
  </si>
  <si>
    <t>74510000045</t>
  </si>
  <si>
    <t>Rimanenze iniziali di Prodotti dietetici</t>
  </si>
  <si>
    <t>BA2675</t>
  </si>
  <si>
    <t>74510000050</t>
  </si>
  <si>
    <t>Rimanenze iniziali di Sieri</t>
  </si>
  <si>
    <t>74510000055</t>
  </si>
  <si>
    <t>Rimanenze iniziali di Vaccini</t>
  </si>
  <si>
    <t>BA2673</t>
  </si>
  <si>
    <t>74510000060</t>
  </si>
  <si>
    <t xml:space="preserve">Rimanenze iniziali di Materiali diagnostici </t>
  </si>
  <si>
    <t>BA2676</t>
  </si>
  <si>
    <t>74510000065</t>
  </si>
  <si>
    <t>Rimanenze iniziali di Prodotti chimici</t>
  </si>
  <si>
    <t>74510000070</t>
  </si>
  <si>
    <t>Rimanenze iniziali di Mater. diagn., lastre RX, carta per ECG, ecc.</t>
  </si>
  <si>
    <t>74510000075</t>
  </si>
  <si>
    <t>Rimanenze iniziali di Mezzi di contrasto per RX</t>
  </si>
  <si>
    <t>74510000080</t>
  </si>
  <si>
    <t>Rimanenze iniziali di Dispositivi medici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</si>
  <si>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</si>
  <si>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</si>
  <si>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</si>
  <si>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</si>
  <si>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</si>
  <si>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</si>
  <si>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</si>
  <si>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</si>
  <si>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BA2677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</si>
  <si>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</si>
  <si>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</si>
  <si>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</si>
  <si>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</si>
  <si>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BA2672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</si>
  <si>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</si>
  <si>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</si>
  <si>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</si>
  <si>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</si>
  <si>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BA2678</t>
  </si>
  <si>
    <t>74510000125</t>
  </si>
  <si>
    <t>Rimanenze iniziali di Altri acquisti di beni sanitari</t>
  </si>
  <si>
    <t>74510000130</t>
  </si>
  <si>
    <t>Rimanenze iniziali di Dispositivi di Protezione Individuale - NON Dispositivi Medici</t>
  </si>
  <si>
    <t>C.A.9</t>
  </si>
  <si>
    <t>74510000135</t>
  </si>
  <si>
    <t>Rimanenze iniziali di Dispositivi di Protezione Individuale - Dispositivi Medici</t>
  </si>
  <si>
    <t>74510000140</t>
  </si>
  <si>
    <t>Rimanenze iniziali di Sacche di sangue da pubblico - Mobilità Intraregionale</t>
  </si>
  <si>
    <t>745110</t>
  </si>
  <si>
    <t>Rimanenze iniziali NON SANITARIE</t>
  </si>
  <si>
    <t>BA2681</t>
  </si>
  <si>
    <t>74511000005</t>
  </si>
  <si>
    <t>Rimanenze iniziali di Prodotti alimentari</t>
  </si>
  <si>
    <t>BA2682</t>
  </si>
  <si>
    <t>74511000010</t>
  </si>
  <si>
    <t>Rimanenze iniziali di Materiali di guardaroba, pulizia e di conviv. in genere</t>
  </si>
  <si>
    <t>BA2683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</si>
  <si>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</si>
  <si>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</si>
  <si>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</si>
  <si>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</si>
  <si>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BA2684</t>
  </si>
  <si>
    <t>74511000025</t>
  </si>
  <si>
    <t>Rimanenze iniziali di Cancelleria, stampati e supporti informatici</t>
  </si>
  <si>
    <t>BA2685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</si>
  <si>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</si>
  <si>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</si>
  <si>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</si>
  <si>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</si>
  <si>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</si>
  <si>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</si>
  <si>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</si>
  <si>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</si>
  <si>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</si>
  <si>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</si>
  <si>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C.A.4.b</t>
  </si>
  <si>
    <t>74511000055</t>
  </si>
  <si>
    <t>Rimanenze iniziali di Materiali per la manut. di mobili, macchine e altri beni</t>
  </si>
  <si>
    <t>BA2686</t>
  </si>
  <si>
    <t>74511000060</t>
  </si>
  <si>
    <t>Rimanenze iniziali di Altri acquisti di beni non sanitari</t>
  </si>
  <si>
    <t>74511000065</t>
  </si>
  <si>
    <t>Rimanenze iniziali di Beni e prodotti non sanitari da Aziende sanitarie pubbliche della Regione</t>
  </si>
  <si>
    <t>748</t>
  </si>
  <si>
    <t>ACCANTONAMENTI TIPICI DELL'ESERCIZIO</t>
  </si>
  <si>
    <t>748100</t>
  </si>
  <si>
    <t>ACCANTONAMENTI PER ONERI</t>
  </si>
  <si>
    <t>C.A.4.c</t>
  </si>
  <si>
    <t>BA2890</t>
  </si>
  <si>
    <t>74810000005</t>
  </si>
  <si>
    <t>Accant. per imposte e tasse</t>
  </si>
  <si>
    <t>BA2760</t>
  </si>
  <si>
    <t>74810000010</t>
  </si>
  <si>
    <t>Accant.  premio di operosità (SUMAI)</t>
  </si>
  <si>
    <t>BA2840</t>
  </si>
  <si>
    <t>74810000015</t>
  </si>
  <si>
    <t>Accant.  fondo oneri  rinnovi contr.li  - MMG</t>
  </si>
  <si>
    <t>74810000020</t>
  </si>
  <si>
    <t>Accant.  fondo oneri  rinnovi contr.li  - PLS</t>
  </si>
  <si>
    <t>C.A.5</t>
  </si>
  <si>
    <t>74810000025</t>
  </si>
  <si>
    <t>Accant.  fondo oneri  rinnovi contr.li  - MGM</t>
  </si>
  <si>
    <t>74810000030</t>
  </si>
  <si>
    <t>Accant. fondi altri oneri diversi</t>
  </si>
  <si>
    <t>BA2860</t>
  </si>
  <si>
    <t>74810000035</t>
  </si>
  <si>
    <t>Accant. fondo oneri rinnovi contrat. Dirigenza medica</t>
  </si>
  <si>
    <t>BA2870</t>
  </si>
  <si>
    <t>74810000040</t>
  </si>
  <si>
    <t>Accant. fondo oneri rinnovi contrat. Dirigenza NON medica</t>
  </si>
  <si>
    <t>74810000045</t>
  </si>
  <si>
    <t>Accant. fondo oneri rinnovi contrat. Dirigenza NON sanitaria (professionale)</t>
  </si>
  <si>
    <t>74810000050</t>
  </si>
  <si>
    <t>Accant. fondo oneri rinnovi contrat. Dirigenza NON sanitaria (tecnica)</t>
  </si>
  <si>
    <t>74810000055</t>
  </si>
  <si>
    <t>Accant. fondo oneri rinnovi contrat. Dirigenza NON sanitaria (amministrativa)</t>
  </si>
  <si>
    <t>BA2880</t>
  </si>
  <si>
    <t>74810000060</t>
  </si>
  <si>
    <t>Accant. fondo oneri rinnovi contrat. comparto</t>
  </si>
  <si>
    <t>BA2850</t>
  </si>
  <si>
    <t>74810000065</t>
  </si>
  <si>
    <t>Accant. fondo oneri rinnovi contrat. altre categor. convenzionate (SUMAI)</t>
  </si>
  <si>
    <t>BA2881</t>
  </si>
  <si>
    <t>74810000070</t>
  </si>
  <si>
    <t>Accant. per  Trattamento di fine rapporto dipendenti</t>
  </si>
  <si>
    <t>BA2882</t>
  </si>
  <si>
    <t>74810000075</t>
  </si>
  <si>
    <t>Accant. per  Trattamento di quiescenza e simili</t>
  </si>
  <si>
    <t>BA2883</t>
  </si>
  <si>
    <t>74810000080</t>
  </si>
  <si>
    <t>Accant. Per Fondi integrativi pensione</t>
  </si>
  <si>
    <t>BA2884</t>
  </si>
  <si>
    <t>74810000085</t>
  </si>
  <si>
    <t>Accant. Incentivi funzioni tecniche art. 113 D.lgs 50/2016</t>
  </si>
  <si>
    <t>74810000090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</si>
  <si>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</si>
  <si>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</si>
  <si>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</si>
  <si>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</si>
  <si>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</si>
  <si>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74810000105</t>
  </si>
  <si>
    <t>Accant. fondo oneri rinnovi contrat. personale ricercatore sanitario</t>
  </si>
  <si>
    <t>74810000110</t>
  </si>
  <si>
    <t>Accant. fondo oneri rinnovi contrat. personale collaboratore professionale di ricerca sanitaria</t>
  </si>
  <si>
    <t xml:space="preserve">74810000120 </t>
  </si>
  <si>
    <t>Accantonamento fondo D.lgs. 32/21</t>
  </si>
  <si>
    <t>748105</t>
  </si>
  <si>
    <t>ACCANTONAMENTI PER RISCHI</t>
  </si>
  <si>
    <t>BA2710</t>
  </si>
  <si>
    <t>74810500005</t>
  </si>
  <si>
    <t>Accant. per vertenze giudiziarie e contenz.</t>
  </si>
  <si>
    <t>BA2720</t>
  </si>
  <si>
    <t>74810500010</t>
  </si>
  <si>
    <t>Accant. per contenzioso personale dipendente</t>
  </si>
  <si>
    <t>C.A.6</t>
  </si>
  <si>
    <t>BA2730</t>
  </si>
  <si>
    <t>74810500015</t>
  </si>
  <si>
    <t>Accant. per rischi connessi all'acquisto di prestazioni sanitarie da privato</t>
  </si>
  <si>
    <t>BA2740</t>
  </si>
  <si>
    <t>74810500020</t>
  </si>
  <si>
    <t>Accant. per copertura diretta dei rischi (autoassicurazione)</t>
  </si>
  <si>
    <t>BA2751</t>
  </si>
  <si>
    <t>74810500025</t>
  </si>
  <si>
    <t>Accant. per interessi di mora</t>
  </si>
  <si>
    <t>BA2741</t>
  </si>
  <si>
    <t>74810500030</t>
  </si>
  <si>
    <t>Accantonamenti per franchigia assicurativa</t>
  </si>
  <si>
    <t>BA2750</t>
  </si>
  <si>
    <t>74810500035</t>
  </si>
  <si>
    <t>Altri accantonamenti per rischi</t>
  </si>
  <si>
    <t>C.A.7</t>
  </si>
  <si>
    <t>74810500040</t>
  </si>
  <si>
    <t>Accantonamento fondo tributi vari</t>
  </si>
  <si>
    <t>748110</t>
  </si>
  <si>
    <t>ACCANTONAMENTI PER QUOTE INUTILIZZATE CONTRIBUTI VINCOLATI</t>
  </si>
  <si>
    <t>BA2780</t>
  </si>
  <si>
    <t>74811000005</t>
  </si>
  <si>
    <t>Accant. per quote inutilizzate contributi da Regione e Prov. Aut. per quota F.S. vincolato</t>
  </si>
  <si>
    <t>BA2790</t>
  </si>
  <si>
    <t>74811000010</t>
  </si>
  <si>
    <t>Accant. per quote inutilizzate contributi da soggetti pubblici (extra fondo) vincolati</t>
  </si>
  <si>
    <t>BA2800</t>
  </si>
  <si>
    <t>74811000015</t>
  </si>
  <si>
    <t>Accant. per quote inutilizzate contributi da soggetti pubblici per ricerca</t>
  </si>
  <si>
    <t>BA2810</t>
  </si>
  <si>
    <t>74811000020</t>
  </si>
  <si>
    <t>Accant. per quote inutilizzate contributi vincolati da privati</t>
  </si>
  <si>
    <t>BA2811</t>
  </si>
  <si>
    <t>74811000025</t>
  </si>
  <si>
    <t>Accantonamenti per quote inutilizzate contributi da soggetti privati per ricerca</t>
  </si>
  <si>
    <t>C.A.8</t>
  </si>
  <si>
    <t>BA2771</t>
  </si>
  <si>
    <t>74811000030</t>
  </si>
  <si>
    <t>Accantonamenti per quote inutilizzate contributi da Regione e Prov. Aut. per quota F.S. indistinto finalizzato</t>
  </si>
  <si>
    <t>751</t>
  </si>
  <si>
    <t>INTERESSI PASSIVI ED ONERI FINANZIARI</t>
  </si>
  <si>
    <t>751100</t>
  </si>
  <si>
    <t>INTERESSI PASSIVI</t>
  </si>
  <si>
    <t>-C.10.a)</t>
  </si>
  <si>
    <t>CA0120</t>
  </si>
  <si>
    <t>75110000005</t>
  </si>
  <si>
    <t>Interessi passivi per anticipazioni di tesoreria</t>
  </si>
  <si>
    <t>CA0130</t>
  </si>
  <si>
    <t>75110000010</t>
  </si>
  <si>
    <t>Interessi passivi su mutui</t>
  </si>
  <si>
    <t>CA0140</t>
  </si>
  <si>
    <t>75110000015</t>
  </si>
  <si>
    <t>Interessi moratori e rivalutazione monetaria</t>
  </si>
  <si>
    <t>751105</t>
  </si>
  <si>
    <t>ONERI FINANZIARI</t>
  </si>
  <si>
    <t>CA0160</t>
  </si>
  <si>
    <t>75110500005</t>
  </si>
  <si>
    <t>Altri oneri finanziari</t>
  </si>
  <si>
    <t>CA0170</t>
  </si>
  <si>
    <t>75110500010</t>
  </si>
  <si>
    <t>Perdite su cambi</t>
  </si>
  <si>
    <t>752</t>
  </si>
  <si>
    <t>SVALUTAZIONI</t>
  </si>
  <si>
    <t>752100</t>
  </si>
  <si>
    <t>DA0020</t>
  </si>
  <si>
    <t>75210000005</t>
  </si>
  <si>
    <t>Svalutazioni</t>
  </si>
  <si>
    <t>754</t>
  </si>
  <si>
    <t>MINUSVALENZE</t>
  </si>
  <si>
    <t>754100</t>
  </si>
  <si>
    <t>EA0270</t>
  </si>
  <si>
    <t>75410000005</t>
  </si>
  <si>
    <t>Minusvalenze per alienazione di beni immobili</t>
  </si>
  <si>
    <t>75410000010</t>
  </si>
  <si>
    <t>Minusvalenze per alienazione di beni mobili</t>
  </si>
  <si>
    <t>757</t>
  </si>
  <si>
    <t>SOPRAVVENIENZE PASS. ED INSUSSIST. DELL'ATTIVO</t>
  </si>
  <si>
    <t>757100</t>
  </si>
  <si>
    <t>SOPRAVVENIENZE PASSIVE ED INSUSSIST. dell'ATTIVO</t>
  </si>
  <si>
    <t>EA0290</t>
  </si>
  <si>
    <t>75710000005</t>
  </si>
  <si>
    <t>Sopravv.ze pass. riguardanti Irap</t>
  </si>
  <si>
    <t>75710000010</t>
  </si>
  <si>
    <t>Sopravv.ze pass. riguard. altre imposte e tasse</t>
  </si>
  <si>
    <t>EA0330</t>
  </si>
  <si>
    <t>75710000015</t>
  </si>
  <si>
    <t>Sopravv.ze passive v/Aziende sanitarie pubbliche relative alla mobilità intraregionale</t>
  </si>
  <si>
    <t>EA0340</t>
  </si>
  <si>
    <t>75710000020</t>
  </si>
  <si>
    <t>Altre Sopravv.ze passive v/Aziende sanitarie pubbliche della Regione</t>
  </si>
  <si>
    <t>EA0450</t>
  </si>
  <si>
    <t>75710000025</t>
  </si>
  <si>
    <t>Benefici contr. pers. in quiescenza (Mod.5030/D)</t>
  </si>
  <si>
    <t>EA0360</t>
  </si>
  <si>
    <t>75710000030</t>
  </si>
  <si>
    <t>Sopravv.ze passive v/terzi relative alla mobilità extraregionale</t>
  </si>
  <si>
    <t>EA0380</t>
  </si>
  <si>
    <t>75710000035</t>
  </si>
  <si>
    <t>Sopravv.ze pass. relative al pers. dirigenza medica</t>
  </si>
  <si>
    <t>EA0390</t>
  </si>
  <si>
    <t>75710000040</t>
  </si>
  <si>
    <t>Sopravv.ze pass. relative al pers. dirigenza non med</t>
  </si>
  <si>
    <t>EA0400</t>
  </si>
  <si>
    <t>75710000045</t>
  </si>
  <si>
    <t>Sopravv.ze pass. relative al pers. del comparto</t>
  </si>
  <si>
    <t>EA0410</t>
  </si>
  <si>
    <t>75710000050</t>
  </si>
  <si>
    <t>Sopravv.ze pass. relative ai medici di base</t>
  </si>
  <si>
    <t>EA0420</t>
  </si>
  <si>
    <t>75710000055</t>
  </si>
  <si>
    <t>Sopravv.ze pass. relative ai medici specialistici</t>
  </si>
  <si>
    <t>EA0430</t>
  </si>
  <si>
    <t>75710000060</t>
  </si>
  <si>
    <t>Sopravv.ze pass. relative a prest.san. da oper.accred.</t>
  </si>
  <si>
    <t>-C.10.b)</t>
  </si>
  <si>
    <t>EA0440</t>
  </si>
  <si>
    <t>75710000065</t>
  </si>
  <si>
    <t>Sopravv.ze pass. rel. ad acquisto di beni e servizi</t>
  </si>
  <si>
    <t>75710000070</t>
  </si>
  <si>
    <t>Altre sopravvenienze passive</t>
  </si>
  <si>
    <t>EA0461</t>
  </si>
  <si>
    <t>75710000075</t>
  </si>
  <si>
    <t>Insussistenze passive per quote F.S. vincolato</t>
  </si>
  <si>
    <t>EA0470</t>
  </si>
  <si>
    <t>75710000080</t>
  </si>
  <si>
    <t>Insuss. pass. v/Aziende sanitarie pubbliche della Regione</t>
  </si>
  <si>
    <t>EA0490</t>
  </si>
  <si>
    <t>75710000085</t>
  </si>
  <si>
    <t>Insuss. pass. per mobilità extraregionale</t>
  </si>
  <si>
    <t>EA0500</t>
  </si>
  <si>
    <t>75710000090</t>
  </si>
  <si>
    <t>Insuss. pass. relative al personale</t>
  </si>
  <si>
    <t>EA0510</t>
  </si>
  <si>
    <t>75710000095</t>
  </si>
  <si>
    <t>Insuss. pass. relative ai medici di base</t>
  </si>
  <si>
    <t>EA0520</t>
  </si>
  <si>
    <t>75710000100</t>
  </si>
  <si>
    <t>Insuss. pass. relative ai med. specialistici</t>
  </si>
  <si>
    <t>EA0530</t>
  </si>
  <si>
    <t>75710000105</t>
  </si>
  <si>
    <t>Insuss. pass. relative a prest. san. da oper.accredit.</t>
  </si>
  <si>
    <t>EA0540</t>
  </si>
  <si>
    <t>75710000110</t>
  </si>
  <si>
    <t>Insuss. pass. relative ad acquisto di beni e ser.</t>
  </si>
  <si>
    <t>EA0550</t>
  </si>
  <si>
    <t>75710000115</t>
  </si>
  <si>
    <t>Altre insussistenze passive</t>
  </si>
  <si>
    <t>75710000120</t>
  </si>
  <si>
    <t>Oneri tributari da esercizi precedenti</t>
  </si>
  <si>
    <t>EA0300</t>
  </si>
  <si>
    <t>75710000125</t>
  </si>
  <si>
    <t>Oneri da cause civili ed oneri processuali</t>
  </si>
  <si>
    <t>EA0560</t>
  </si>
  <si>
    <t>75710000130</t>
  </si>
  <si>
    <t>Altri oneri straordinari</t>
  </si>
  <si>
    <t>757105</t>
  </si>
  <si>
    <t>ARROTONDAMENTI E ABBUONI PASSIVI</t>
  </si>
  <si>
    <t>C.C.1</t>
  </si>
  <si>
    <t>75710500005</t>
  </si>
  <si>
    <t>Arrotondamenti e abbuoni passivi</t>
  </si>
  <si>
    <t>760</t>
  </si>
  <si>
    <t>IMPOSTE TASSE E TRIBUTI</t>
  </si>
  <si>
    <t>760100</t>
  </si>
  <si>
    <t>IMPOSTE, TASSE E TRIBUTI</t>
  </si>
  <si>
    <t>YA0020</t>
  </si>
  <si>
    <t>76010000005</t>
  </si>
  <si>
    <t>IRAP su pers. dip. (Base imp.le Redditi da Lavoro)</t>
  </si>
  <si>
    <t>YA0030</t>
  </si>
  <si>
    <t>76010000010</t>
  </si>
  <si>
    <t>IRAP su altre categ. (Base Imp.le Redditi)</t>
  </si>
  <si>
    <t>YA0050</t>
  </si>
  <si>
    <t>76010000015</t>
  </si>
  <si>
    <t>IRAP (Base imponibile Redditi Commerciali)</t>
  </si>
  <si>
    <t>YA0040</t>
  </si>
  <si>
    <t>76010000020</t>
  </si>
  <si>
    <t>IRAP su attività libero professionale</t>
  </si>
  <si>
    <t>76010000025</t>
  </si>
  <si>
    <t>IRAP su consulenze art. 55 co.2 e L. 1/2002 (c.d. prestazioni aggiuntive)</t>
  </si>
  <si>
    <t>YA0070</t>
  </si>
  <si>
    <t>76010000030</t>
  </si>
  <si>
    <t>IRES su attività istituzionale</t>
  </si>
  <si>
    <t>YA0080</t>
  </si>
  <si>
    <t>76010000035</t>
  </si>
  <si>
    <t>IRES su attività commerciale</t>
  </si>
  <si>
    <t>YA0090</t>
  </si>
  <si>
    <t>76010000040</t>
  </si>
  <si>
    <t>Accantonamento a fondo imposte</t>
  </si>
  <si>
    <t>C.D.1</t>
  </si>
  <si>
    <t>761</t>
  </si>
  <si>
    <t>CONTRIBUTI IN C/ESERCIZIO</t>
  </si>
  <si>
    <t>761100</t>
  </si>
  <si>
    <t>CONTRIBUTI DA REGIONE per QUOTE F.DO SANIT.</t>
  </si>
  <si>
    <t>AA0031</t>
  </si>
  <si>
    <t>76110000005</t>
  </si>
  <si>
    <t>Assegnazione indistinta</t>
  </si>
  <si>
    <t>C.E.1.a</t>
  </si>
  <si>
    <t>AA0032</t>
  </si>
  <si>
    <t>76110000010</t>
  </si>
  <si>
    <t>Finanziamento indistinto finalizzato da Regione</t>
  </si>
  <si>
    <t>AA0034</t>
  </si>
  <si>
    <t>76110000020</t>
  </si>
  <si>
    <t>Funzioni - Pronto Soccorso</t>
  </si>
  <si>
    <t>AA0035</t>
  </si>
  <si>
    <t>76110000025</t>
  </si>
  <si>
    <t>Funzioni - Altro</t>
  </si>
  <si>
    <t>AA0040</t>
  </si>
  <si>
    <t>76110000030</t>
  </si>
  <si>
    <t>Asseg. per altri progr. e progetti di interesse reg.</t>
  </si>
  <si>
    <t>C.E.1.b</t>
  </si>
  <si>
    <t>AA0036</t>
  </si>
  <si>
    <t>76110000035</t>
  </si>
  <si>
    <t>Quota finalizzata per il Piano Aziendale di cui all'art. 1, comma 528 L. 208/2015</t>
  </si>
  <si>
    <t>ASSEGNAZIONE FSR VINCOLATO</t>
  </si>
  <si>
    <t>761110</t>
  </si>
  <si>
    <t>CONTRIBUTI PER ULTERIORI FINANZIAMENTI</t>
  </si>
  <si>
    <t>76111000005</t>
  </si>
  <si>
    <t>Potenziamento CSM</t>
  </si>
  <si>
    <t>76111000010</t>
  </si>
  <si>
    <t>Potenziamento NPIA (Neuropsichiatria infantile)</t>
  </si>
  <si>
    <t>AA0160</t>
  </si>
  <si>
    <t>76111000015</t>
  </si>
  <si>
    <t>Contributi Legge 210/92</t>
  </si>
  <si>
    <t>AA0150</t>
  </si>
  <si>
    <t>76111000020</t>
  </si>
  <si>
    <t>Contributi TBC</t>
  </si>
  <si>
    <t>AA0070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</si>
  <si>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</si>
  <si>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</si>
  <si>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</si>
  <si>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</si>
  <si>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</si>
  <si>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</si>
  <si>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</si>
  <si>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</si>
  <si>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</si>
  <si>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</si>
  <si>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</si>
  <si>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</si>
  <si>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</si>
  <si>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</si>
  <si>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</si>
  <si>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</si>
  <si>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</si>
  <si>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</si>
  <si>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76111000070</t>
  </si>
  <si>
    <t>Finanziamenti Allergopatici</t>
  </si>
  <si>
    <t>76111000075</t>
  </si>
  <si>
    <t>Finanziamenti Nefropatici</t>
  </si>
  <si>
    <t>76111000080</t>
  </si>
  <si>
    <t>Finanz. Categorie non Autosufficienti - Case Protette</t>
  </si>
  <si>
    <t>76111000085</t>
  </si>
  <si>
    <t>Finanziamento Vaccini HPV</t>
  </si>
  <si>
    <t>76111000090</t>
  </si>
  <si>
    <t>Progetti da DIEF</t>
  </si>
  <si>
    <t>76111000095</t>
  </si>
  <si>
    <t>Finanziamenti SERT</t>
  </si>
  <si>
    <t>76111000100</t>
  </si>
  <si>
    <t>Finanziamenti Randagismo</t>
  </si>
  <si>
    <t>76111000105</t>
  </si>
  <si>
    <t>Finanziamenti Medici Borsisti</t>
  </si>
  <si>
    <t>76111000110</t>
  </si>
  <si>
    <t>Assegn. per funz. non tariff. non ricompr. nel FSR</t>
  </si>
  <si>
    <t>76111000115</t>
  </si>
  <si>
    <t>Assegn. per altri progr. e prog. non ricomp. nel FSR</t>
  </si>
  <si>
    <t>76111000120</t>
  </si>
  <si>
    <t>Contributi per gli Hanseniani</t>
  </si>
  <si>
    <t>76111000125</t>
  </si>
  <si>
    <t>Assegnazioni per conv. ass. san. Ist. Penitenziari</t>
  </si>
  <si>
    <t>76111000130</t>
  </si>
  <si>
    <t>Contributi prog. curare riab. lav. cont. L.662/96</t>
  </si>
  <si>
    <t>76111000135</t>
  </si>
  <si>
    <t>Contrib. per Donazioni e trapianti organi</t>
  </si>
  <si>
    <t>76111000140</t>
  </si>
  <si>
    <t>Contributi per celiachia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</si>
  <si>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</si>
  <si>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</si>
  <si>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</si>
  <si>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</si>
  <si>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</si>
  <si>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</si>
  <si>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</si>
  <si>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</si>
  <si>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76111000165</t>
  </si>
  <si>
    <t>Contributi Progetto IMA-SCA</t>
  </si>
  <si>
    <t>76111000170</t>
  </si>
  <si>
    <t>Contributi CRAT</t>
  </si>
  <si>
    <t>76111000175</t>
  </si>
  <si>
    <t>Progetti e finanziamenti vari</t>
  </si>
  <si>
    <t>76111000180</t>
  </si>
  <si>
    <t>Accordo integrativo MMG,PLS,118 da DIEF</t>
  </si>
  <si>
    <t>76111000185</t>
  </si>
  <si>
    <t>Finanziamenti progetti Regione indistinto</t>
  </si>
  <si>
    <t>76111000195</t>
  </si>
  <si>
    <t>Remunerazione a farmacie per attività di contrasto a patologie infettive</t>
  </si>
  <si>
    <t>76111000215</t>
  </si>
  <si>
    <t xml:space="preserve">Contributi per pay-back dispositivi medici </t>
  </si>
  <si>
    <t>76111000220</t>
  </si>
  <si>
    <t xml:space="preserve">Contributi per emergenza Ucraina </t>
  </si>
  <si>
    <t>76111000205</t>
  </si>
  <si>
    <t>Contributi per risorse Covid extra-fondo</t>
  </si>
  <si>
    <t>76111000210</t>
  </si>
  <si>
    <t>Contributi per emergenza Covid-19 Indistinto</t>
  </si>
  <si>
    <t>761115</t>
  </si>
  <si>
    <t>CONTRIBUTI DA AMMIN. STATALI E COMUNITARIE</t>
  </si>
  <si>
    <t>AA0170</t>
  </si>
  <si>
    <t>76111500005</t>
  </si>
  <si>
    <t>Contrib. da altri enti dello Stato</t>
  </si>
  <si>
    <t>76111500010</t>
  </si>
  <si>
    <t>Contrib. diretti dall'Unione Europea</t>
  </si>
  <si>
    <t>AA0190</t>
  </si>
  <si>
    <t>76111500015</t>
  </si>
  <si>
    <t>Contributi da Ministero della Salute per ricerca corrente</t>
  </si>
  <si>
    <t>AA0200</t>
  </si>
  <si>
    <t>76111500020</t>
  </si>
  <si>
    <t>Contributi da Ministero della Salute per ricerca finalizzata</t>
  </si>
  <si>
    <t>AA0210</t>
  </si>
  <si>
    <t>76111500025</t>
  </si>
  <si>
    <t>Contributi da Regione ed altri soggetti pubblici per ricerca</t>
  </si>
  <si>
    <t>AA0220</t>
  </si>
  <si>
    <t>76111500030</t>
  </si>
  <si>
    <t>Contributi da privati per ricerca</t>
  </si>
  <si>
    <t>AA0141</t>
  </si>
  <si>
    <t>76111500035</t>
  </si>
  <si>
    <t>Contributi da Ministero della Salute (EXTRA FONDO)</t>
  </si>
  <si>
    <t>761120</t>
  </si>
  <si>
    <t>CONTRIBUTI DA ALTRI ENTI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</si>
  <si>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</si>
  <si>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</si>
  <si>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</si>
  <si>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</si>
  <si>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</si>
  <si>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</si>
  <si>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</si>
  <si>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76112000020</t>
  </si>
  <si>
    <t>Contributi da altri soggetti pubblici (extra fondo) - in attuazione dell'art 79 comma 1 sexies lettera c) del D. L. 112/2008</t>
  </si>
  <si>
    <t>AA0120</t>
  </si>
  <si>
    <t>76112000025</t>
  </si>
  <si>
    <t>Contributi da Aziende sanitarie pubbliche della Regione (extra fondo) vincolati</t>
  </si>
  <si>
    <t>AA0130</t>
  </si>
  <si>
    <t>76112000030</t>
  </si>
  <si>
    <t>Contributi da Aziende sanitarie pubbliche della Regione (extra fondo) altro</t>
  </si>
  <si>
    <t>AA0100</t>
  </si>
  <si>
    <t>76112000035</t>
  </si>
  <si>
    <t>Contributi da Regione (extra fondo)  - Altro</t>
  </si>
  <si>
    <t>AA0080</t>
  </si>
  <si>
    <t>76112000040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</si>
  <si>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LEA</t>
    </r>
  </si>
  <si>
    <t>AA0090</t>
  </si>
  <si>
    <t>76112000045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</si>
  <si>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extra LEA</t>
    </r>
  </si>
  <si>
    <t>761135</t>
  </si>
  <si>
    <t>CONTRIBUTI IN C/ESERCIZIO DA ENTI PRIVATI</t>
  </si>
  <si>
    <t>AA0230</t>
  </si>
  <si>
    <t>76113500005</t>
  </si>
  <si>
    <t>Contributi in c/esercizio da enti privati</t>
  </si>
  <si>
    <t>76113500010</t>
  </si>
  <si>
    <t xml:space="preserve">Contributi da privati per iscrizione volontaria al SSN ex art 34 D lgs 286/1998 </t>
  </si>
  <si>
    <t>761140</t>
  </si>
  <si>
    <t>RETTIFICA CONTRIBUTI C/ESERCIZIO PER DESTINAZIONE AD INVESTIMENTI</t>
  </si>
  <si>
    <t>AA0250</t>
  </si>
  <si>
    <t>76114000005</t>
  </si>
  <si>
    <t>Rettifica contributi in c/esercizio per destinazione ad investimenti - da Regione per quota F.S. regionale</t>
  </si>
  <si>
    <t>AA0260</t>
  </si>
  <si>
    <t>76114000010</t>
  </si>
  <si>
    <t>Rettifica contributi in c/esercizio per destinazione ad investimenti - altri contributi</t>
  </si>
  <si>
    <t>761145</t>
  </si>
  <si>
    <t>UTILIZZO FONDI PER QUOTE INUTILIZZATE CONTRIBUTI VINCOLATI DI ESERCIZI PRECEDENTI</t>
  </si>
  <si>
    <t>AA0280</t>
  </si>
  <si>
    <t>76114500005</t>
  </si>
  <si>
    <t>Utilizzo fondi per quote inutilizzate contributi di esercizi precedenti da Regione per quota F.S. regionale vincolato</t>
  </si>
  <si>
    <t>AA0290</t>
  </si>
  <si>
    <t>76114500010</t>
  </si>
  <si>
    <t>Utilizzo fondi per quote inutilizzate contributi di esercizi precedenti da soggetti pubblici (extra fondo) vincolati</t>
  </si>
  <si>
    <t>AA0300</t>
  </si>
  <si>
    <t>76114500015</t>
  </si>
  <si>
    <t>Utilizzo fondi per quote inutilizzate contributi di esercizi precedenti per ricerca</t>
  </si>
  <si>
    <t>AA0310</t>
  </si>
  <si>
    <t>76114500020</t>
  </si>
  <si>
    <t>Utilizzo fondi per quote inutilizzate contributi vincolati di esercizi precedenti da privati</t>
  </si>
  <si>
    <t>AA0271</t>
  </si>
  <si>
    <t>76114500025</t>
  </si>
  <si>
    <t>Utilizzo fondi per quote inutilizzate contributi di esercizi precedenti da Regione o Prov. Aut. Per quota F.S. regionale indistinto finalizzato</t>
  </si>
  <si>
    <t>76114500030</t>
  </si>
  <si>
    <t>Utilizzo fondi D.Lgs. 32/21 per quote inutilizzate e accantonate in esercizi precedenti</t>
  </si>
  <si>
    <t>764</t>
  </si>
  <si>
    <t>PROVENTI E RICAVI</t>
  </si>
  <si>
    <t>764100</t>
  </si>
  <si>
    <t>PROVENTI PER SERVIZI</t>
  </si>
  <si>
    <t>AA0660</t>
  </si>
  <si>
    <t>76410000005</t>
  </si>
  <si>
    <t>Compensi per attiv. di igiene e sanità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</si>
  <si>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</si>
  <si>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</si>
  <si>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</si>
  <si>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</si>
  <si>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</si>
  <si>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</si>
  <si>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</si>
  <si>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</si>
  <si>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 xml:space="preserve">76410000060 </t>
  </si>
  <si>
    <t>Somme riscosse e da ripartire ai sensi dell’articolo 15 (2) e (5) D.lgs32/21</t>
  </si>
  <si>
    <t xml:space="preserve">76410000065 </t>
  </si>
  <si>
    <t>Somme di esclusiva competenza ASL riscosse ai sensi del D.lgs32/21</t>
  </si>
  <si>
    <t xml:space="preserve">76410000070 </t>
  </si>
  <si>
    <t>Somme riscosse dalla ASL per l’effettuazione di analisi da parte dei laboratori ai sensi del D.lgs32/21</t>
  </si>
  <si>
    <t>76410000075</t>
  </si>
  <si>
    <t>Somme riscosse dalla ASL per conto della Regione, per Riconoscimenti e Autorizzazioni</t>
  </si>
  <si>
    <t>764101</t>
  </si>
  <si>
    <t>RICAVI PER PRESTAZIONI SANITARIE E SOCIOSANITARIE A RILEV. SANIT. EROGATE AD AZIENDE SANITARIE PUBBLICHE DELLA REGIONE</t>
  </si>
  <si>
    <t>AA0350</t>
  </si>
  <si>
    <t>76410100005</t>
  </si>
  <si>
    <t>Ospedaliera (Mobilità Attiva Regionale)</t>
  </si>
  <si>
    <t>76410100005G</t>
  </si>
  <si>
    <t>Ospedaliera gestionale (Mobilità Attiva Regionale)</t>
  </si>
  <si>
    <t>76410100005G1</t>
  </si>
  <si>
    <t>AA0360</t>
  </si>
  <si>
    <t>76410100010</t>
  </si>
  <si>
    <t>Specialistica (Mobilità Attiva Regionale)</t>
  </si>
  <si>
    <t>76410100010G</t>
  </si>
  <si>
    <t>Specialistica gestionale (Mobilità Attiva Regionale)</t>
  </si>
  <si>
    <t>76410100010G1</t>
  </si>
  <si>
    <t>AA0361</t>
  </si>
  <si>
    <t>76410100015</t>
  </si>
  <si>
    <t>Prestazioni di pronto soccorso non seguite da ricovero</t>
  </si>
  <si>
    <t>76410100015G</t>
  </si>
  <si>
    <t>Prestazioni gestionali di pronto soccorso non seguite da ricovero</t>
  </si>
  <si>
    <t>76410100015G1</t>
  </si>
  <si>
    <t>AA0370</t>
  </si>
  <si>
    <t>76410100020</t>
  </si>
  <si>
    <t>Psichiatria (Mobilità Attiva Regionale)</t>
  </si>
  <si>
    <t>76410100020G</t>
  </si>
  <si>
    <t>Psichiatria gestionale (Mobilità Attiva Regionale)</t>
  </si>
  <si>
    <t>76410100020G1</t>
  </si>
  <si>
    <t>76410100025</t>
  </si>
  <si>
    <t>Riabilitazione (Mobilità Attiva Regionale)</t>
  </si>
  <si>
    <t>76410100025G</t>
  </si>
  <si>
    <t>Riabilitazione gestionale (Mobilità Attiva Regionale)</t>
  </si>
  <si>
    <t>76410100025G1</t>
  </si>
  <si>
    <t>AA0380</t>
  </si>
  <si>
    <t>76410100030</t>
  </si>
  <si>
    <t>File F (Mobilità Attiva Regionale)</t>
  </si>
  <si>
    <t>76410100030G</t>
  </si>
  <si>
    <t>File F gestionale (Mobilità Attiva Regionale)</t>
  </si>
  <si>
    <t>76410100030G1</t>
  </si>
  <si>
    <t>AA0390</t>
  </si>
  <si>
    <t>76410100035</t>
  </si>
  <si>
    <t>MMG, PLS, Contin. Assistenziale (Mobilità Attiva Regionale)</t>
  </si>
  <si>
    <t>76410100035G</t>
  </si>
  <si>
    <t>MMG, PLS, Contin. Assistenziale gestionale  (Mobilità Attiva Regionale)</t>
  </si>
  <si>
    <t>76410100035G1</t>
  </si>
  <si>
    <t>AA0400</t>
  </si>
  <si>
    <t>76410100040</t>
  </si>
  <si>
    <t>Farmaceutica convenzionata (Mobilità Attiva Regionale)</t>
  </si>
  <si>
    <t>76410100040G</t>
  </si>
  <si>
    <t>Farmaceutica convenzionata gestionale (Mobilità Attiva Regionale)</t>
  </si>
  <si>
    <t>76410100040G1</t>
  </si>
  <si>
    <t>AA0410</t>
  </si>
  <si>
    <t>76410100045</t>
  </si>
  <si>
    <t>Termale (Mobilità Attiva Regionale)</t>
  </si>
  <si>
    <t>76410100045G</t>
  </si>
  <si>
    <t>Termale gestionale (Mobilità Attiva Regionale)</t>
  </si>
  <si>
    <t>76410100045G1</t>
  </si>
  <si>
    <t>AA0420</t>
  </si>
  <si>
    <t>76410100050</t>
  </si>
  <si>
    <t>Trasporto ambulanze ed elisoccorso (Mobilità Attiva Regionale)</t>
  </si>
  <si>
    <t>76410100050G</t>
  </si>
  <si>
    <t>Trasporto ambulanze ed elisoccorso gestionale  (Mobilità Attiva Regionale)</t>
  </si>
  <si>
    <t>76410100050G1</t>
  </si>
  <si>
    <t>AA0430</t>
  </si>
  <si>
    <t>76410100055</t>
  </si>
  <si>
    <t>Altre prestazioni sanitarie e socio-sanitarie a rilevanza sanitaria ad Aziende Sanitarie della Regione non soggette a compensazione</t>
  </si>
  <si>
    <t>76410100055G</t>
  </si>
  <si>
    <t>Altre prestazioni sanitarie e socio-sanitarie a rilevanza sanitaria gestionale ad Aziende Sanitarie della Regione non soggette a compensazione</t>
  </si>
  <si>
    <t>76410100055G1</t>
  </si>
  <si>
    <t>AA0421</t>
  </si>
  <si>
    <t>76410100060</t>
  </si>
  <si>
    <t>Prestazioni di assistenza integrativa</t>
  </si>
  <si>
    <t>76410100060G</t>
  </si>
  <si>
    <t xml:space="preserve">Prestazioni di assistenza integrativa gestionale </t>
  </si>
  <si>
    <t>76410100060G1</t>
  </si>
  <si>
    <t>AA0422</t>
  </si>
  <si>
    <t>76410100065</t>
  </si>
  <si>
    <t>Prestazioni di assistenza protesica</t>
  </si>
  <si>
    <t>76410100065G</t>
  </si>
  <si>
    <t xml:space="preserve">Prestazioni di assistenza protesica gestionale </t>
  </si>
  <si>
    <t>76410100065G1</t>
  </si>
  <si>
    <t>AA0423</t>
  </si>
  <si>
    <t>76410100070</t>
  </si>
  <si>
    <t>Prestazioni di assistenzaa riabilitativa extraospedaliera</t>
  </si>
  <si>
    <t>76410100070G</t>
  </si>
  <si>
    <t xml:space="preserve">Prestazioni di assistenza riabilitativa extraospedaliera gestionale </t>
  </si>
  <si>
    <t>76410100070G1</t>
  </si>
  <si>
    <t>AA0424</t>
  </si>
  <si>
    <t>76410100075</t>
  </si>
  <si>
    <t xml:space="preserve">Ricavi per cessione di emocomponenti e cellule staminali  </t>
  </si>
  <si>
    <t>76410100075G</t>
  </si>
  <si>
    <t xml:space="preserve">Ricavi per cessione di emocomponenti e cellule staminali gestionale   </t>
  </si>
  <si>
    <t>76410100075G1</t>
  </si>
  <si>
    <t>AA0425</t>
  </si>
  <si>
    <t>76410100080</t>
  </si>
  <si>
    <t>Prestazioni assistenza domiciliare integrata (ADI)</t>
  </si>
  <si>
    <t>76410100080G</t>
  </si>
  <si>
    <t xml:space="preserve">Prestazioni assistenza domiciliare integrata (ADI) gestionale </t>
  </si>
  <si>
    <t>76410100080G1</t>
  </si>
  <si>
    <t>764102</t>
  </si>
  <si>
    <t>RICAVI PER PRESTAZIONI SANITARIE E SOCIOSANITARIE A RILEV. SANIT. EROGATE A SOGGETTI PUBBLICI EXTRAREGIONE</t>
  </si>
  <si>
    <t>AA0460</t>
  </si>
  <si>
    <t>76410200005</t>
  </si>
  <si>
    <t>Ospedaliera (Mobilità Attiva EXTRARegionale)</t>
  </si>
  <si>
    <t>AA0470</t>
  </si>
  <si>
    <t>76410200010</t>
  </si>
  <si>
    <t>Specialistica (Mobilità Attiva EXTRARegionale)</t>
  </si>
  <si>
    <t>AA0471</t>
  </si>
  <si>
    <t>76410200015</t>
  </si>
  <si>
    <t>AA0480</t>
  </si>
  <si>
    <t>76410200020</t>
  </si>
  <si>
    <t>Psichiatria (Mobilità Attiva EXTRARegionale)</t>
  </si>
  <si>
    <t>AA0490</t>
  </si>
  <si>
    <t>76410200025</t>
  </si>
  <si>
    <t>File F (Mobilità Attiva EXTRARegionale)</t>
  </si>
  <si>
    <t>AA0500</t>
  </si>
  <si>
    <t>76410200030</t>
  </si>
  <si>
    <t>MMG, PLS, Contin. Assistenziale (Mobilità Attiva EXTRARegionale)</t>
  </si>
  <si>
    <t>AA0510</t>
  </si>
  <si>
    <t>76410200035</t>
  </si>
  <si>
    <t>Farmaceutica convenzionata (Mobilità Attiva EXTRARegionale)</t>
  </si>
  <si>
    <t>AA0520</t>
  </si>
  <si>
    <t>76410200040</t>
  </si>
  <si>
    <t>Termale (Mobilità Attiva EXTRARegionale)</t>
  </si>
  <si>
    <t>AA0530</t>
  </si>
  <si>
    <t>76410200045</t>
  </si>
  <si>
    <t>Trasporto ambulanze ed elisoccorso (Mobilità Attiva EXTRARegionale)</t>
  </si>
  <si>
    <t>AA0561</t>
  </si>
  <si>
    <t>76410200050</t>
  </si>
  <si>
    <t>Altre prestazioni sanitarie e sociosanit. a rilevanza sanitaria a Soggetti Pubblici Extraregione  (Mobilità Attiva Extra Regionale)</t>
  </si>
  <si>
    <t>AA0541</t>
  </si>
  <si>
    <t>76410200055</t>
  </si>
  <si>
    <t>Prestazioni assistenza integrativa da pubblico (extraregione)</t>
  </si>
  <si>
    <t>AA0542</t>
  </si>
  <si>
    <t>76410200060</t>
  </si>
  <si>
    <t>Prestazioni di assistenza protesica da pubblico (extraregione)</t>
  </si>
  <si>
    <t>AA0550</t>
  </si>
  <si>
    <t>76410200065</t>
  </si>
  <si>
    <t>Ricavi per cessione di emocomponenti e cellule staminali a Soggetti Pubblici Extraregione  (Mobilità Passiva Extra Regionale)</t>
  </si>
  <si>
    <t>AA0560</t>
  </si>
  <si>
    <t>76410200070</t>
  </si>
  <si>
    <t>Ricavi per differenziale tariffe TUC</t>
  </si>
  <si>
    <t>AA0580</t>
  </si>
  <si>
    <t>76410200075</t>
  </si>
  <si>
    <t>Prestazioni di assistenza riabilitativa non soggette a compensazione Extraregione</t>
  </si>
  <si>
    <t>AA0590</t>
  </si>
  <si>
    <t>76410200080</t>
  </si>
  <si>
    <t>Altre prestazioni sanitarie e socio-sanitarie a rilevanza sanitaria non soggette a compensazione Extraregione</t>
  </si>
  <si>
    <t>764103</t>
  </si>
  <si>
    <t xml:space="preserve">ALTRI RICAVI PER PRESTAZIONI SANITARIE E SOCIOSANITARIE A RILEV. SANIT. </t>
  </si>
  <si>
    <t>AA0440</t>
  </si>
  <si>
    <t>76410300005</t>
  </si>
  <si>
    <t xml:space="preserve">Ricavi per prestaz. sanitarie e sociosanitarie a rilevanza sanitaria erogate ad altri soggetti pubblici </t>
  </si>
  <si>
    <t>AA0600</t>
  </si>
  <si>
    <t>76410300010</t>
  </si>
  <si>
    <t>Altre prestazioni sanitarie a rilevanza sanitaria - Mobilità attiva Internazionale</t>
  </si>
  <si>
    <t>AA0601</t>
  </si>
  <si>
    <t>76410300015</t>
  </si>
  <si>
    <t>Altre prestazioni sanitarie a rilevanza sanitaria - Mobilità attiva Internazionale rilevata dalle AO, AOU, IRCCS</t>
  </si>
  <si>
    <t>AA0602</t>
  </si>
  <si>
    <t>76410300020</t>
  </si>
  <si>
    <t>Altre prestazioni sanitarie a rilevanza sanitaria e sociosanitarie a rilevanza sanitaria ad Aziende sanitarie e casse mutua estera - (fattura direttamente)</t>
  </si>
  <si>
    <t>AA0620</t>
  </si>
  <si>
    <t>76410300025</t>
  </si>
  <si>
    <t>Prestazioni di ricovero da priv. Extraregione in compensazione (mobilità attiva)</t>
  </si>
  <si>
    <t>AA0630</t>
  </si>
  <si>
    <t>76410300030</t>
  </si>
  <si>
    <t>Prestazioni ambulatoriali da priv. Extraregione in compensazione  (mobilità attiva)</t>
  </si>
  <si>
    <t>AA0631</t>
  </si>
  <si>
    <t>76410300035</t>
  </si>
  <si>
    <t>Prestazioni di pronto soccorso non seguite da ricovero da priv. Extraregione in compensazione (mobilità attiva)</t>
  </si>
  <si>
    <t>AA0640</t>
  </si>
  <si>
    <t>76410300040</t>
  </si>
  <si>
    <t>Prestazioni di File F da priv. Extraregione in compensazione (mobilità attiva)</t>
  </si>
  <si>
    <t>AA0650</t>
  </si>
  <si>
    <t>76410300045</t>
  </si>
  <si>
    <t>Altre prestazioni sanitarie e sociosanitarie a rilevanza sanitaria erogate da privati v/residenti Extraregione in compensazione (mobilità attiva)</t>
  </si>
  <si>
    <t>76410300050</t>
  </si>
  <si>
    <t>Prestazioni sanitarie e sociosanitarie a rilevanza sanitaria erogate a EE e IRCCS (no mobilità)</t>
  </si>
  <si>
    <t>764105</t>
  </si>
  <si>
    <t>RICAVI E PROVENTI DI NATURA COMMERCIALE</t>
  </si>
  <si>
    <t>AA1070</t>
  </si>
  <si>
    <t>76410500005</t>
  </si>
  <si>
    <t>Diritti per rilascio di certif. e cartelle cliniche</t>
  </si>
  <si>
    <t>AA1080</t>
  </si>
  <si>
    <t>76410500010</t>
  </si>
  <si>
    <t>Fitti Commerciali</t>
  </si>
  <si>
    <t>76410500015</t>
  </si>
  <si>
    <t>Sperimentaz. cliniche e farmaci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</si>
  <si>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</si>
  <si>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</si>
  <si>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</si>
  <si>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</si>
  <si>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</si>
  <si>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</si>
  <si>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AA1090</t>
  </si>
  <si>
    <t>76410500035</t>
  </si>
  <si>
    <t>Sterilizzazione incentivi funzioni tecniche art. 113 D.lgs 50/2016</t>
  </si>
  <si>
    <t>764110</t>
  </si>
  <si>
    <t>ALTRI RICAVI E PROVENTI</t>
  </si>
  <si>
    <t>76411000005</t>
  </si>
  <si>
    <t>Multe, ammende e contravv. vigili sanit.</t>
  </si>
  <si>
    <t>76411000010</t>
  </si>
  <si>
    <t>Fitti attivi</t>
  </si>
  <si>
    <t>76411000015</t>
  </si>
  <si>
    <t>Attivita di Didattica</t>
  </si>
  <si>
    <t>76411000020</t>
  </si>
  <si>
    <t>Altri ricavi e proventi</t>
  </si>
  <si>
    <t>76411000025</t>
  </si>
  <si>
    <t>Sperimentazioni cliniche e comitato etico</t>
  </si>
  <si>
    <t>764125</t>
  </si>
  <si>
    <t>RICAVI PER PREST.SAN. EROGATE IN REG. DI INTRAMOENIA</t>
  </si>
  <si>
    <t>AA0680</t>
  </si>
  <si>
    <t>76412500005</t>
  </si>
  <si>
    <t>Proventi per libera profess.Area ospedaliera</t>
  </si>
  <si>
    <t>AA0690</t>
  </si>
  <si>
    <t>76412500010</t>
  </si>
  <si>
    <t>Proventi per lib.profess.-Area specialistica</t>
  </si>
  <si>
    <t>AA0700</t>
  </si>
  <si>
    <t>76412500015</t>
  </si>
  <si>
    <t>Prov.per lib.prof.-Area sanità pubb.(leg.veter.)</t>
  </si>
  <si>
    <t>AA0710</t>
  </si>
  <si>
    <t>76412500020</t>
  </si>
  <si>
    <t>Prov.per prest.di consul.(CCNL.art.55 e artt.57-58)</t>
  </si>
  <si>
    <t>AA0720</t>
  </si>
  <si>
    <t>76412500025</t>
  </si>
  <si>
    <t>Prov. per prest.di consul.ad Asl/Ao/Irccs e Pol.Reg</t>
  </si>
  <si>
    <t>AA0730</t>
  </si>
  <si>
    <t>76412500030</t>
  </si>
  <si>
    <t>Ricavi per prestaz.san. intramoenia-Altro</t>
  </si>
  <si>
    <t>AA0740</t>
  </si>
  <si>
    <t>76412500035</t>
  </si>
  <si>
    <t>Ricavi per prest.san.intramoenia-Altro(Asl/Ao/Irccs</t>
  </si>
  <si>
    <t>767</t>
  </si>
  <si>
    <t>CONCORSI, RECUPERI, RIMBORSI</t>
  </si>
  <si>
    <t>767100</t>
  </si>
  <si>
    <t>AA0930</t>
  </si>
  <si>
    <t>76710000005</t>
  </si>
  <si>
    <t>Conc. da parte del pers. nelle spese(vitto,allog.)</t>
  </si>
  <si>
    <t>76710000010</t>
  </si>
  <si>
    <t>Rimb. e recup. per trasp. di Organi, plasma, sangue</t>
  </si>
  <si>
    <t>76710000015</t>
  </si>
  <si>
    <t>Rimb. e recup. per trasp. di Organi, plasma, sangue-da Privati ed enti</t>
  </si>
  <si>
    <t>AA0870</t>
  </si>
  <si>
    <t>76710000020</t>
  </si>
  <si>
    <t>Rimb. e rec. per trasp. portat. handicap L.R.4/2003</t>
  </si>
  <si>
    <t>76710000025</t>
  </si>
  <si>
    <t>Recup. per indenn. INAIL inabil. temporanea</t>
  </si>
  <si>
    <t>76710000030</t>
  </si>
  <si>
    <t>Altri rimborsi e recuperi</t>
  </si>
  <si>
    <t>76710000035</t>
  </si>
  <si>
    <t>Contr/rec x partecipazione concorso</t>
  </si>
  <si>
    <t>AA0760</t>
  </si>
  <si>
    <t>76710000040</t>
  </si>
  <si>
    <t>Rimborsi assicurativi</t>
  </si>
  <si>
    <t>AA0810</t>
  </si>
  <si>
    <t>76710000045</t>
  </si>
  <si>
    <t>Rimb.oneri stip. pers. in com.c/o Asl/Ao/Irccs e</t>
  </si>
  <si>
    <t>AA0850</t>
  </si>
  <si>
    <t>76710000050</t>
  </si>
  <si>
    <t>Rimb.oneri stip.person.in comando c/o Enti pubbl.</t>
  </si>
  <si>
    <t>AA0780</t>
  </si>
  <si>
    <t>76710000055</t>
  </si>
  <si>
    <t>Rimb.oneri stip.pers.in comando c/o Regione</t>
  </si>
  <si>
    <t>AA0830</t>
  </si>
  <si>
    <t>76710000060</t>
  </si>
  <si>
    <t>Altri conc.recup.e rimb.da Asl/Ao/Irccs e Pol.Regi</t>
  </si>
  <si>
    <t>76710000065</t>
  </si>
  <si>
    <t>Altri concorsi,recup.e.rimb.da Enti Pubblici</t>
  </si>
  <si>
    <t>AA0790</t>
  </si>
  <si>
    <t>76710000070</t>
  </si>
  <si>
    <t>Altri concorsi,recuperi e rimb. da Regione</t>
  </si>
  <si>
    <t>AA0831</t>
  </si>
  <si>
    <t>76710000075</t>
  </si>
  <si>
    <t>Altri concorsi, recuperi, e rimborsi da parte della Regione - GSA</t>
  </si>
  <si>
    <t>AA0820</t>
  </si>
  <si>
    <t>76710000080</t>
  </si>
  <si>
    <t>Rimb. per acq.beni da parte di Asl-Ao-,Irccs,Pol.Regi</t>
  </si>
  <si>
    <t>AA0860</t>
  </si>
  <si>
    <t>76710000085</t>
  </si>
  <si>
    <t>Rimborsi per acq. beni v/altri Enti Pubblici</t>
  </si>
  <si>
    <t>AA0900</t>
  </si>
  <si>
    <t>76710000090</t>
  </si>
  <si>
    <t>Pay-back per il superamento del tetto della spesa farmaceutica territoriale</t>
  </si>
  <si>
    <t>AA0910</t>
  </si>
  <si>
    <t>76710000095</t>
  </si>
  <si>
    <t>Pay-back per superamento del tetto della spesa farmaceutica ospedaliera</t>
  </si>
  <si>
    <t>AA0920</t>
  </si>
  <si>
    <t>76710000100</t>
  </si>
  <si>
    <t>Ulteriore Pay-back</t>
  </si>
  <si>
    <t>AA0921</t>
  </si>
  <si>
    <t>76710000105</t>
  </si>
  <si>
    <t>Rimborso per Pay back sui dispositivi medici</t>
  </si>
  <si>
    <t>770</t>
  </si>
  <si>
    <t>COMPARTECIPAZ. ALLA SPESA per PRESTAZ. SANIT.</t>
  </si>
  <si>
    <t>770100</t>
  </si>
  <si>
    <t>AA0950</t>
  </si>
  <si>
    <t>77010000005</t>
  </si>
  <si>
    <t>Ticket su prest.specialistiche ambulatoriali</t>
  </si>
  <si>
    <t>AA0960</t>
  </si>
  <si>
    <t>77010000010</t>
  </si>
  <si>
    <t>Ticket su prestaz. di pronto soccorso</t>
  </si>
  <si>
    <t>AA0970</t>
  </si>
  <si>
    <t>77010000015</t>
  </si>
  <si>
    <t>Compartecip. alla spesa per prestaz.san(ticket)-Altr</t>
  </si>
  <si>
    <t>773</t>
  </si>
  <si>
    <t>COSTI CAPITALIZZATI</t>
  </si>
  <si>
    <t>773100</t>
  </si>
  <si>
    <t>UTILIZZO QUOTA DI CONTRIBUTI IN C/CAPITALE</t>
  </si>
  <si>
    <t>AA1000</t>
  </si>
  <si>
    <t>77310000005</t>
  </si>
  <si>
    <t>Utilizzo quota contrib. in c/cap. ricevuti da Reg.</t>
  </si>
  <si>
    <t>AA0990</t>
  </si>
  <si>
    <t>77310000010</t>
  </si>
  <si>
    <t>Utilizzo Quota imputata all'esercizio dei finanziamenti per investimenti dallo Stato</t>
  </si>
  <si>
    <t>AA1010</t>
  </si>
  <si>
    <t>77310000015</t>
  </si>
  <si>
    <t>Utilizzo Quota imputata all'esercizio dei finanziamenti per beni di prima dotazione</t>
  </si>
  <si>
    <t>AA1020</t>
  </si>
  <si>
    <t>77310000020</t>
  </si>
  <si>
    <t>Utilizzo Quota imputata all'esercizio dei contributi in c/ esercizio FSR destinati ad investimenti</t>
  </si>
  <si>
    <t>AA1030</t>
  </si>
  <si>
    <t>77310000025</t>
  </si>
  <si>
    <t>Utilizzo Quota imputata all'esercizio degli altri contributi in c/ esercizio destinati ad investimenti</t>
  </si>
  <si>
    <t>AA1040</t>
  </si>
  <si>
    <t>77310000030</t>
  </si>
  <si>
    <t>Utilizzo Quota imputata all'esercizio di altre poste del patrimonio netto</t>
  </si>
  <si>
    <t>773105</t>
  </si>
  <si>
    <t>COSTI CAPITALIZZATI PER COSTI SOSTENUTI IN ECONOMIA</t>
  </si>
  <si>
    <t>AA1050</t>
  </si>
  <si>
    <t>77310500005</t>
  </si>
  <si>
    <t>Costi capitalizzati per costi sostenuti in economia</t>
  </si>
  <si>
    <t>776</t>
  </si>
  <si>
    <t>RIMANENZE FINALI</t>
  </si>
  <si>
    <t>776100</t>
  </si>
  <si>
    <t>RIMANENZE FINALI DI BENI SANITARI</t>
  </si>
  <si>
    <t>-BA2671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</si>
  <si>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</si>
  <si>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</si>
  <si>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</si>
  <si>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</si>
  <si>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</si>
  <si>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</si>
  <si>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</si>
  <si>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</si>
  <si>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</si>
  <si>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</si>
  <si>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</si>
  <si>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</si>
  <si>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</si>
  <si>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</si>
  <si>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</si>
  <si>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 senza AIC</t>
  </si>
  <si>
    <t>-BA2674</t>
  </si>
  <si>
    <t>77610000045</t>
  </si>
  <si>
    <t>Rimanenze finali di Prodotti dietetici</t>
  </si>
  <si>
    <t>-BA2675</t>
  </si>
  <si>
    <t>77610000050</t>
  </si>
  <si>
    <t>Rimanenze finali di Sieri</t>
  </si>
  <si>
    <t>77610000055</t>
  </si>
  <si>
    <t>Rimanenze finali di Vaccini</t>
  </si>
  <si>
    <t>-BA2673</t>
  </si>
  <si>
    <t>77610000060</t>
  </si>
  <si>
    <t xml:space="preserve">Rimanenze finali di Materiali diagnostici </t>
  </si>
  <si>
    <t>-BA2676</t>
  </si>
  <si>
    <t>77610000065</t>
  </si>
  <si>
    <t>Rimanenze finali di Prodotti chimici</t>
  </si>
  <si>
    <t>77610000070</t>
  </si>
  <si>
    <t>Rimanenze finali di Mater. diagn., lastre RX, carta per ECG, ecc.</t>
  </si>
  <si>
    <t>77610000075</t>
  </si>
  <si>
    <t>Rimanenze finali di Mezzi di contrasto per RX</t>
  </si>
  <si>
    <t>77610000080</t>
  </si>
  <si>
    <t>Rimanenze finali di Dispositivi medici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</si>
  <si>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</si>
  <si>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</si>
  <si>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</si>
  <si>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</si>
  <si>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</si>
  <si>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</si>
  <si>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</si>
  <si>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</si>
  <si>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-BA2677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</si>
  <si>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</si>
  <si>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</si>
  <si>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</si>
  <si>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</si>
  <si>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-BA2672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</si>
  <si>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</si>
  <si>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</si>
  <si>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</si>
  <si>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</si>
  <si>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-BA2678</t>
  </si>
  <si>
    <t>77610000125</t>
  </si>
  <si>
    <t>Rimanenze finali di Altri acquisti di beni sanitari</t>
  </si>
  <si>
    <t>77610000130</t>
  </si>
  <si>
    <t>Rimanenze finali di Dispositivi di Protezione Individuale - NON Dispositivi Medici</t>
  </si>
  <si>
    <t>77610000135</t>
  </si>
  <si>
    <t>Rimanenze finali di Dispositivi di Protezione Individuale - Dispositivi Medici</t>
  </si>
  <si>
    <t>77610000140</t>
  </si>
  <si>
    <t>Rimanenze finali di Sacche di sangue da pubblico - Mobilità Intraregionale</t>
  </si>
  <si>
    <t>776110</t>
  </si>
  <si>
    <t>RIMANENZE FINALI NON SANITARIE</t>
  </si>
  <si>
    <t>-BA2681</t>
  </si>
  <si>
    <t>77611000005</t>
  </si>
  <si>
    <t>Rimanenze finali di Prodotti alimentari</t>
  </si>
  <si>
    <t>-BA2682</t>
  </si>
  <si>
    <t>77611000010</t>
  </si>
  <si>
    <t>Rimanenze finali di Materiali di guardaroba, pulizia e di conviv. in genere</t>
  </si>
  <si>
    <t>-BA2683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</si>
  <si>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</si>
  <si>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</si>
  <si>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</si>
  <si>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</si>
  <si>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-BA2684</t>
  </si>
  <si>
    <t>77611000025</t>
  </si>
  <si>
    <t>Rimanenze finali di Cancelleria, stampati e supporti informatici</t>
  </si>
  <si>
    <t>-BA2685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</si>
  <si>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</si>
  <si>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</si>
  <si>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</si>
  <si>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</si>
  <si>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</si>
  <si>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</si>
  <si>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</si>
  <si>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</si>
  <si>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</si>
  <si>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</si>
  <si>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</si>
  <si>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</si>
  <si>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-BA2686</t>
  </si>
  <si>
    <t>77611000060</t>
  </si>
  <si>
    <t>Rimanenze finali di Altri acquisti di beni non sanitari</t>
  </si>
  <si>
    <t>77611000065</t>
  </si>
  <si>
    <t>Rimanenze finali di Beni e prodotti non sanitari da Aziende sanitarie pubbliche della Regione</t>
  </si>
  <si>
    <t>779</t>
  </si>
  <si>
    <t>INTERESSI ATTIVI ED ALTRI PROVENTI FINANZIARI</t>
  </si>
  <si>
    <t>779100</t>
  </si>
  <si>
    <t>CA0040</t>
  </si>
  <si>
    <t>77910000005</t>
  </si>
  <si>
    <t>Interessi attivi su titoli</t>
  </si>
  <si>
    <t>CA0030</t>
  </si>
  <si>
    <t>77910000010</t>
  </si>
  <si>
    <t>Interessi attivi su c/c postali e bancari</t>
  </si>
  <si>
    <t>CA0020</t>
  </si>
  <si>
    <t>77910000015</t>
  </si>
  <si>
    <t>Interessi attivi su tesoreria</t>
  </si>
  <si>
    <t>77910000020</t>
  </si>
  <si>
    <t>Interessi attivi diversi</t>
  </si>
  <si>
    <t>CA0070</t>
  </si>
  <si>
    <t>77910000025</t>
  </si>
  <si>
    <t>Proventi fin.da crediti iscritti nelle immobilizza</t>
  </si>
  <si>
    <t>CA0080</t>
  </si>
  <si>
    <t>77910000030</t>
  </si>
  <si>
    <t>Proventi finanziari da titoli iscritti nelle immobilizzazioni</t>
  </si>
  <si>
    <t>CA0090</t>
  </si>
  <si>
    <t>77910000035</t>
  </si>
  <si>
    <t>Altri proventi finanziari</t>
  </si>
  <si>
    <t>CA0100</t>
  </si>
  <si>
    <t>77910000040</t>
  </si>
  <si>
    <t>Utili su cambi</t>
  </si>
  <si>
    <t>CA0060</t>
  </si>
  <si>
    <t>77910000045</t>
  </si>
  <si>
    <t>Proventi da partecipazioni</t>
  </si>
  <si>
    <t>781</t>
  </si>
  <si>
    <t>RIVALUTAZIONI</t>
  </si>
  <si>
    <t>781100</t>
  </si>
  <si>
    <t>DA0010</t>
  </si>
  <si>
    <t>78110000005</t>
  </si>
  <si>
    <t>Rivalutazioni</t>
  </si>
  <si>
    <t>782</t>
  </si>
  <si>
    <t>PLUSVALENZE</t>
  </si>
  <si>
    <t>782100</t>
  </si>
  <si>
    <t>EA0020</t>
  </si>
  <si>
    <t>78210000005</t>
  </si>
  <si>
    <t>Plusvalenze su alienaz. di beni immobili</t>
  </si>
  <si>
    <t>78210000010</t>
  </si>
  <si>
    <t>Plusvalenze su alienaz. di beni mobili</t>
  </si>
  <si>
    <t>785</t>
  </si>
  <si>
    <t>DONAZIONI, SOPRAVV. ATT. ED INSUSS. DEL PASSIVO</t>
  </si>
  <si>
    <t>785100</t>
  </si>
  <si>
    <t>EA0040</t>
  </si>
  <si>
    <t>78510000005</t>
  </si>
  <si>
    <t>Donaz. e lasciti non vinc. ad invest. in beni dur.</t>
  </si>
  <si>
    <t>EA0140</t>
  </si>
  <si>
    <t>78510000010</t>
  </si>
  <si>
    <t>Sopravvenienze attive diverse</t>
  </si>
  <si>
    <t>EA0080</t>
  </si>
  <si>
    <t>78510000015</t>
  </si>
  <si>
    <t>Sopravven. attive per mobil. extraregionale</t>
  </si>
  <si>
    <t>EA0051</t>
  </si>
  <si>
    <t>78510000020</t>
  </si>
  <si>
    <t>Sopravven. attive per quote F.S. vincolato</t>
  </si>
  <si>
    <t>EA0060</t>
  </si>
  <si>
    <t>78510000025</t>
  </si>
  <si>
    <t xml:space="preserve">Sopravvenienze attive v/Aziende sanitarie pubbliche della Regione </t>
  </si>
  <si>
    <t>EA0090</t>
  </si>
  <si>
    <t>78510000030</t>
  </si>
  <si>
    <t>Sopravvenienze att. relative al personale</t>
  </si>
  <si>
    <t>EA0100</t>
  </si>
  <si>
    <t>78510000035</t>
  </si>
  <si>
    <t>Sopravvenienze att. relative ai medici di base</t>
  </si>
  <si>
    <t>EA0110</t>
  </si>
  <si>
    <t>78510000040</t>
  </si>
  <si>
    <t>Sopravvenienze att. rel. ai medici specialistici</t>
  </si>
  <si>
    <t>EA0120</t>
  </si>
  <si>
    <t>78510000045</t>
  </si>
  <si>
    <t>Sopravvenienze att. rel. a prestaz.san.da op.accre</t>
  </si>
  <si>
    <t>EA0130</t>
  </si>
  <si>
    <t>78510000050</t>
  </si>
  <si>
    <t>Sopravvenienze att relative ad acq. di beni e serv</t>
  </si>
  <si>
    <t>78510000055</t>
  </si>
  <si>
    <t>Sopravvenienze attive relative alle verifiche esenzioni ticket per reddito (autocertificazioni)</t>
  </si>
  <si>
    <t>EA0160</t>
  </si>
  <si>
    <t>78510000060</t>
  </si>
  <si>
    <t>Insussistenze attive v/Aziende sanitarie pubbliche della Regione</t>
  </si>
  <si>
    <t>EA0180</t>
  </si>
  <si>
    <t>78510000065</t>
  </si>
  <si>
    <t>Insussistenze att. per mobilità extraregionale</t>
  </si>
  <si>
    <t>EA0190</t>
  </si>
  <si>
    <t>78510000070</t>
  </si>
  <si>
    <t>Insussistenze att. relative al personale</t>
  </si>
  <si>
    <t>EA0200</t>
  </si>
  <si>
    <t>78510000075</t>
  </si>
  <si>
    <t>Insussistenze attive relat. ai medici di base</t>
  </si>
  <si>
    <t>EA0210</t>
  </si>
  <si>
    <t>78510000080</t>
  </si>
  <si>
    <t>Insussis. attive relat. ai medici specialistici</t>
  </si>
  <si>
    <t>EA0220</t>
  </si>
  <si>
    <t>78510000085</t>
  </si>
  <si>
    <t>Insuss. att. rel. a prestaz. san. da operat. accr.</t>
  </si>
  <si>
    <t>EA0230</t>
  </si>
  <si>
    <t>78510000090</t>
  </si>
  <si>
    <t>Insuss. att. rel. ad acq. di beni e servizi</t>
  </si>
  <si>
    <t>EA0240</t>
  </si>
  <si>
    <t>78510000095</t>
  </si>
  <si>
    <t>Altre insussistenze attive</t>
  </si>
  <si>
    <t>EA0250</t>
  </si>
  <si>
    <t>78510000100</t>
  </si>
  <si>
    <t>Altri proventi straordinari</t>
  </si>
  <si>
    <t>791</t>
  </si>
  <si>
    <t>SCONTI ED ABBUONI ATTIVI</t>
  </si>
  <si>
    <t>791100</t>
  </si>
  <si>
    <t>79110000005</t>
  </si>
  <si>
    <t>Sconti, abbuoni ed arrotond. attivi</t>
  </si>
  <si>
    <t>TOTALE RICAVI</t>
  </si>
  <si>
    <t>TOTALE COSTI</t>
  </si>
  <si>
    <t>UTILE / PERDITA</t>
  </si>
  <si>
    <t>ASL BAT</t>
  </si>
  <si>
    <t>CE al lordo della componente sociale</t>
  </si>
  <si>
    <t>CE  componente sociale</t>
  </si>
  <si>
    <t>CE  al netto della  componente sociale</t>
  </si>
  <si>
    <t>Totale ricavi</t>
  </si>
  <si>
    <t>Totale costi</t>
  </si>
  <si>
    <t>Risultato</t>
  </si>
  <si>
    <t>CE previsionale 2025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</si>
  <si>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</si>
  <si>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</si>
  <si>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</si>
  <si>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</si>
  <si>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</si>
  <si>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</si>
  <si>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</si>
  <si>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</si>
  <si>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</si>
  <si>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</si>
  <si>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</si>
  <si>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</si>
  <si>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</si>
  <si>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</si>
  <si>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</si>
  <si>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</si>
  <si>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</si>
  <si>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</si>
  <si>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</si>
  <si>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</si>
  <si>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</si>
  <si>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</si>
  <si>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</si>
  <si>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</si>
  <si>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</si>
  <si>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</si>
  <si>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</si>
  <si>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</si>
  <si>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</si>
  <si>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</si>
  <si>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</si>
  <si>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</si>
  <si>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</si>
  <si>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</si>
  <si>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</si>
  <si>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</si>
  <si>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</si>
  <si>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</si>
  <si>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</si>
  <si>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</si>
  <si>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</si>
  <si>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</si>
  <si>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</si>
  <si>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</si>
  <si>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</si>
  <si>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</si>
  <si>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</si>
  <si>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</si>
  <si>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</si>
  <si>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</si>
  <si>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</si>
  <si>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</si>
  <si>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</si>
  <si>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</si>
  <si>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</si>
  <si>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</si>
  <si>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</si>
  <si>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</si>
  <si>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</si>
  <si>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</si>
  <si>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</si>
  <si>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</si>
  <si>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</si>
  <si>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</si>
  <si>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</si>
  <si>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</si>
  <si>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</si>
  <si>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</si>
  <si>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</si>
  <si>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</si>
  <si>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</si>
  <si>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</si>
  <si>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</si>
  <si>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</si>
  <si>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</si>
  <si>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</si>
  <si>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</si>
  <si>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</si>
  <si>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</si>
  <si>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</si>
  <si>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</si>
  <si>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</si>
  <si>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</si>
  <si>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</si>
  <si>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</si>
  <si>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</si>
  <si>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</si>
  <si>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</si>
  <si>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</si>
  <si>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</si>
  <si>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</si>
  <si>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</si>
  <si>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</si>
  <si>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</si>
  <si>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</si>
  <si>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</si>
  <si>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</si>
  <si>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</si>
  <si>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</si>
  <si>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</si>
  <si>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</si>
  <si>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</si>
  <si>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</si>
  <si>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</si>
  <si>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</si>
  <si>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</si>
  <si>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</si>
  <si>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</si>
  <si>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</si>
  <si>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</si>
  <si>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</si>
  <si>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</si>
  <si>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</si>
  <si>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</si>
  <si>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</si>
  <si>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</si>
  <si>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</si>
  <si>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</si>
  <si>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</si>
  <si>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</si>
  <si>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</si>
  <si>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</si>
  <si>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</si>
  <si>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</si>
  <si>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</si>
  <si>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</si>
  <si>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</si>
  <si>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</si>
  <si>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</si>
  <si>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</si>
  <si>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</si>
  <si>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</si>
  <si>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</si>
  <si>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</si>
  <si>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</si>
  <si>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</si>
  <si>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</si>
  <si>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</si>
  <si>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</si>
  <si>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</si>
  <si>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</si>
  <si>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</si>
  <si>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</si>
  <si>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</si>
  <si>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</si>
  <si>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</si>
  <si>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</si>
  <si>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</si>
  <si>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</si>
  <si>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</si>
  <si>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</si>
  <si>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</si>
  <si>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</si>
  <si>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</si>
  <si>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</si>
  <si>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</si>
  <si>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</si>
  <si>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</si>
  <si>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</si>
  <si>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</si>
  <si>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</si>
  <si>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</si>
  <si>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</si>
  <si>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</si>
  <si>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</si>
  <si>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</si>
  <si>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</si>
  <si>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</si>
  <si>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</si>
  <si>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</si>
  <si>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</si>
  <si>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</si>
  <si>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</si>
  <si>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</si>
  <si>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</si>
  <si>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</si>
  <si>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</si>
  <si>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</si>
  <si>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</si>
  <si>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</si>
  <si>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</si>
  <si>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</si>
  <si>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</si>
  <si>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</si>
  <si>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</si>
  <si>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</si>
  <si>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</si>
  <si>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</si>
  <si>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</si>
  <si>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</si>
  <si>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</si>
  <si>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</si>
  <si>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</si>
  <si>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</si>
  <si>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</si>
  <si>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</si>
  <si>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</si>
  <si>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</si>
  <si>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</si>
  <si>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</si>
  <si>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</si>
  <si>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</si>
  <si>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</si>
  <si>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</si>
  <si>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BA0300</t>
  </si>
  <si>
    <t>B.1.A.9)  Beni e prodotti sanitari da Aziende sanitarie pubbliche della Regione</t>
  </si>
  <si>
    <t>B.1.A.9.1)  Prodotti farmaceutici ed emoderivati</t>
  </si>
  <si>
    <t>BA0302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</si>
  <si>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</si>
  <si>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</si>
  <si>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</si>
  <si>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</si>
  <si>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</si>
  <si>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</si>
  <si>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</si>
  <si>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</si>
  <si>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</si>
  <si>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</si>
  <si>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</si>
  <si>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</si>
  <si>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</si>
  <si>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</si>
  <si>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</si>
  <si>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</si>
  <si>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</si>
  <si>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</si>
  <si>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</si>
  <si>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</si>
  <si>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</si>
  <si>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</si>
  <si>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</si>
  <si>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</si>
  <si>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</si>
  <si>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</si>
  <si>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</si>
  <si>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</si>
  <si>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</si>
  <si>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</si>
  <si>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</si>
  <si>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</si>
  <si>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</si>
  <si>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</si>
  <si>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</si>
  <si>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</si>
  <si>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</si>
  <si>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</si>
  <si>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</si>
  <si>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</si>
  <si>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</si>
  <si>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</si>
  <si>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</si>
  <si>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</si>
  <si>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</si>
  <si>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</si>
  <si>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</si>
  <si>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</si>
  <si>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</si>
  <si>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</si>
  <si>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</si>
  <si>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</si>
  <si>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</si>
  <si>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</si>
  <si>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</si>
  <si>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</si>
  <si>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</si>
  <si>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</si>
  <si>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</si>
  <si>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</si>
  <si>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</si>
  <si>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</si>
  <si>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</si>
  <si>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</si>
  <si>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</si>
  <si>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</si>
  <si>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</si>
  <si>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</si>
  <si>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</si>
  <si>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</si>
  <si>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</si>
  <si>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</si>
  <si>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</si>
  <si>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</si>
  <si>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</si>
  <si>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</si>
  <si>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</si>
  <si>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</si>
  <si>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</si>
  <si>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</si>
  <si>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</si>
  <si>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</si>
  <si>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</si>
  <si>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</si>
  <si>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</si>
  <si>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</si>
  <si>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</si>
  <si>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</si>
  <si>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</si>
  <si>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</si>
  <si>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</si>
  <si>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</si>
  <si>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</si>
  <si>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</si>
  <si>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</si>
  <si>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</si>
  <si>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</si>
  <si>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</si>
  <si>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</si>
  <si>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</si>
  <si>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</si>
  <si>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</si>
  <si>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</si>
  <si>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</si>
  <si>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</si>
  <si>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</si>
  <si>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</si>
  <si>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</si>
  <si>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</si>
  <si>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</si>
  <si>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</si>
  <si>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</si>
  <si>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</si>
  <si>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</si>
  <si>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</si>
  <si>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</si>
  <si>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</si>
  <si>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</si>
  <si>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</si>
  <si>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</si>
  <si>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</si>
  <si>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</si>
  <si>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</si>
  <si>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</si>
  <si>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</si>
  <si>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</si>
  <si>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</si>
  <si>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</si>
  <si>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</si>
  <si>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</si>
  <si>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</si>
  <si>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</si>
  <si>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</si>
  <si>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</si>
  <si>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</si>
  <si>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</si>
  <si>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</si>
  <si>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</si>
  <si>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</si>
  <si>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</si>
  <si>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</si>
  <si>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</si>
  <si>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</si>
  <si>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</si>
  <si>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</si>
  <si>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</si>
  <si>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</si>
  <si>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</si>
  <si>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</si>
  <si>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</si>
  <si>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</si>
  <si>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</si>
  <si>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</si>
  <si>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</si>
  <si>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</si>
  <si>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</si>
  <si>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</si>
  <si>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</si>
  <si>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</si>
  <si>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</si>
  <si>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</si>
  <si>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</si>
  <si>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</si>
  <si>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</si>
  <si>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</si>
  <si>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</si>
  <si>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</si>
  <si>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</si>
  <si>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</si>
  <si>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</si>
  <si>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</si>
  <si>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</si>
  <si>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</si>
  <si>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</si>
  <si>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</si>
  <si>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</si>
  <si>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</si>
  <si>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BA1600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</si>
  <si>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</si>
  <si>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</si>
  <si>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</si>
  <si>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</si>
  <si>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</si>
  <si>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</si>
  <si>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</si>
  <si>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</si>
  <si>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</si>
  <si>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</si>
  <si>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</si>
  <si>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</si>
  <si>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</si>
  <si>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</si>
  <si>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</si>
  <si>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</si>
  <si>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</si>
  <si>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</si>
  <si>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</si>
  <si>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</si>
  <si>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</si>
  <si>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</si>
  <si>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</si>
  <si>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</si>
  <si>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</si>
  <si>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</si>
  <si>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</si>
  <si>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</si>
  <si>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</si>
  <si>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</si>
  <si>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</si>
  <si>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</si>
  <si>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</si>
  <si>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</si>
  <si>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</si>
  <si>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</si>
  <si>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</si>
  <si>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</si>
  <si>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</si>
  <si>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</si>
  <si>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</si>
  <si>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</si>
  <si>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</si>
  <si>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</si>
  <si>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</si>
  <si>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</si>
  <si>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</si>
  <si>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</si>
  <si>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</si>
  <si>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</si>
  <si>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</si>
  <si>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</si>
  <si>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</si>
  <si>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</si>
  <si>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</si>
  <si>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</si>
  <si>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</si>
  <si>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</si>
  <si>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</si>
  <si>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</si>
  <si>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</si>
  <si>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</si>
  <si>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</si>
  <si>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</si>
  <si>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</si>
  <si>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</si>
  <si>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</si>
  <si>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</si>
  <si>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</si>
  <si>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</si>
  <si>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</si>
  <si>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</si>
  <si>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</si>
  <si>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</si>
  <si>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</si>
  <si>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</si>
  <si>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</si>
  <si>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</si>
  <si>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</si>
  <si>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</si>
  <si>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</si>
  <si>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</si>
  <si>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</si>
  <si>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</si>
  <si>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</si>
  <si>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</si>
  <si>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</si>
  <si>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</si>
  <si>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</si>
  <si>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</si>
  <si>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</si>
  <si>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</si>
  <si>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</si>
  <si>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</si>
  <si>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</si>
  <si>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</si>
  <si>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</si>
  <si>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</si>
  <si>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</si>
  <si>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</si>
  <si>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</si>
  <si>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</si>
  <si>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</si>
  <si>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</si>
  <si>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</si>
  <si>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</si>
  <si>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</si>
  <si>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</si>
  <si>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</si>
  <si>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</si>
  <si>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</si>
  <si>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</si>
  <si>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</si>
  <si>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</si>
  <si>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</si>
  <si>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</si>
  <si>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</si>
  <si>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</si>
  <si>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</si>
  <si>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</si>
  <si>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</si>
  <si>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</si>
  <si>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</si>
  <si>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</si>
  <si>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</si>
  <si>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</si>
  <si>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</si>
  <si>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</si>
  <si>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</si>
  <si>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</si>
  <si>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</si>
  <si>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</si>
  <si>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</si>
  <si>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</si>
  <si>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</si>
  <si>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</si>
  <si>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</si>
  <si>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</si>
  <si>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</si>
  <si>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</si>
  <si>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</si>
  <si>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</si>
  <si>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</si>
  <si>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</si>
  <si>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</si>
  <si>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BA2670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</si>
  <si>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</si>
  <si>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</si>
  <si>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</si>
  <si>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</si>
  <si>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</si>
  <si>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</si>
  <si>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</si>
  <si>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</si>
  <si>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</si>
  <si>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BA2680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</si>
  <si>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</si>
  <si>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</si>
  <si>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</si>
  <si>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</si>
  <si>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</si>
  <si>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</si>
  <si>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</si>
  <si>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</si>
  <si>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</si>
  <si>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</si>
  <si>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</si>
  <si>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</si>
  <si>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</si>
  <si>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</si>
  <si>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</si>
  <si>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</si>
  <si>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</si>
  <si>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</si>
  <si>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</si>
  <si>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</si>
  <si>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</si>
  <si>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</si>
  <si>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</si>
  <si>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</si>
  <si>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</si>
  <si>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</si>
  <si>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</si>
  <si>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</si>
  <si>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</si>
  <si>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</si>
  <si>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</si>
  <si>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</si>
  <si>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</si>
  <si>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</si>
  <si>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</si>
  <si>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</si>
  <si>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</si>
  <si>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</si>
  <si>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</si>
  <si>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</si>
  <si>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</si>
  <si>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</si>
  <si>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</si>
  <si>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</si>
  <si>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</si>
  <si>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</si>
  <si>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</si>
  <si>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</si>
  <si>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</si>
  <si>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</si>
  <si>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</si>
  <si>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</si>
  <si>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</si>
  <si>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</si>
  <si>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</si>
  <si>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</si>
  <si>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</si>
  <si>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</si>
  <si>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</si>
  <si>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</si>
  <si>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</si>
  <si>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</si>
  <si>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</si>
  <si>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</si>
  <si>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</si>
  <si>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</si>
  <si>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</si>
  <si>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</si>
  <si>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</si>
  <si>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</si>
  <si>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</si>
  <si>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</si>
  <si>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</si>
  <si>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</si>
  <si>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</si>
  <si>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</si>
  <si>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</si>
  <si>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</si>
  <si>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</si>
  <si>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</si>
  <si>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</si>
  <si>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</si>
  <si>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</si>
  <si>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</si>
  <si>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</si>
  <si>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</si>
  <si>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</si>
  <si>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</si>
  <si>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</si>
  <si>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</si>
  <si>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</si>
  <si>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</si>
  <si>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</si>
  <si>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</si>
  <si>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</si>
  <si>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</si>
  <si>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</si>
  <si>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</si>
  <si>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</si>
  <si>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</si>
  <si>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</si>
  <si>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</si>
  <si>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</si>
  <si>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</si>
  <si>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</si>
  <si>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</si>
  <si>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</si>
  <si>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</si>
  <si>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</si>
  <si>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</si>
  <si>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</si>
  <si>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</si>
  <si>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</si>
  <si>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</si>
  <si>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</si>
  <si>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</si>
  <si>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</si>
  <si>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</si>
  <si>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</si>
  <si>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</si>
  <si>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</si>
  <si>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</si>
  <si>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</si>
  <si>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</si>
  <si>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</si>
  <si>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</si>
  <si>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</si>
  <si>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</si>
  <si>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</si>
  <si>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</si>
  <si>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</si>
  <si>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</si>
  <si>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</si>
  <si>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</si>
  <si>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</si>
  <si>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</si>
  <si>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</si>
  <si>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</si>
  <si>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</si>
  <si>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</si>
  <si>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</si>
  <si>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</si>
  <si>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</si>
  <si>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</si>
  <si>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</si>
  <si>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</si>
  <si>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</si>
  <si>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</si>
  <si>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</si>
  <si>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</si>
  <si>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</si>
  <si>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</si>
  <si>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</si>
  <si>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</si>
  <si>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</si>
  <si>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</si>
  <si>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</si>
  <si>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</si>
  <si>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</si>
  <si>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</si>
  <si>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</si>
  <si>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</si>
  <si>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</si>
  <si>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Il Direttore dell'AGREF ad interim</t>
  </si>
  <si>
    <t xml:space="preserve">                  Dott. Ivan Viggiano</t>
  </si>
  <si>
    <t xml:space="preserve">  La Direttrice Generale</t>
  </si>
  <si>
    <t xml:space="preserve">                                         Dott.ssa Tiziana Dimatteo</t>
  </si>
  <si>
    <t>CE BILANCIO DI PREVISIONE 2025</t>
  </si>
  <si>
    <t>CE BILANCIO DI PREVISIONE 2025 Rettificato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</si>
</sst>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</font>
    <font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11"/>
      <color indexed="8"/>
      <name val="Calibri"/>
      <family val="2"/>
    </font>
    <font>
      <u/>
      <sz val="10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auto="1"/>
      </right>
      <top style="thin">
        <color theme="4"/>
      </top>
      <bottom style="thin">
        <color theme="3" tint="0.39994506668294322"/>
      </bottom>
      <diagonal/>
    </border>
    <border>
      <left style="thin">
        <color indexed="64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indexed="64"/>
      </right>
      <top style="hair">
        <color rgb="FF99CC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3" fontId="3" fillId="0" borderId="0" applyNumberFormat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6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</cellStyleXfs>
  <cellXfs count="409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wrapText="1"/>
    </xf>
    <xf numFmtId="43" fontId="5" fillId="0" borderId="0" xfId="3" applyFont="1"/>
    <xf numFmtId="43" fontId="4" fillId="0" borderId="0" xfId="1" applyFont="1" applyAlignment="1">
      <alignment wrapText="1"/>
    </xf>
    <xf numFmtId="4" fontId="4" fillId="0" borderId="0" xfId="2" applyNumberFormat="1" applyFont="1"/>
    <xf numFmtId="0" fontId="7" fillId="2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center" vertical="center" wrapText="1"/>
    </xf>
    <xf numFmtId="2" fontId="8" fillId="3" borderId="1" xfId="4" applyNumberFormat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0" fontId="4" fillId="4" borderId="3" xfId="5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left" vertical="center" wrapText="1"/>
    </xf>
    <xf numFmtId="0" fontId="9" fillId="4" borderId="4" xfId="6" applyNumberFormat="1" applyFont="1" applyFill="1" applyBorder="1" applyAlignment="1">
      <alignment horizontal="left" vertical="center"/>
    </xf>
    <xf numFmtId="49" fontId="9" fillId="4" borderId="4" xfId="6" applyNumberFormat="1" applyFont="1" applyFill="1" applyBorder="1" applyAlignment="1">
      <alignment horizontal="left" vertical="center"/>
    </xf>
    <xf numFmtId="0" fontId="9" fillId="4" borderId="4" xfId="4" applyFont="1" applyFill="1" applyBorder="1" applyAlignment="1">
      <alignment vertical="center" wrapText="1"/>
    </xf>
    <xf numFmtId="43" fontId="9" fillId="4" borderId="4" xfId="1" applyFont="1" applyFill="1" applyBorder="1" applyAlignment="1">
      <alignment vertical="center" wrapText="1"/>
    </xf>
    <xf numFmtId="43" fontId="4" fillId="0" borderId="0" xfId="2" applyNumberFormat="1" applyFont="1"/>
    <xf numFmtId="0" fontId="9" fillId="5" borderId="5" xfId="4" applyFont="1" applyFill="1" applyBorder="1" applyAlignment="1">
      <alignment horizontal="left" vertical="center" wrapText="1"/>
    </xf>
    <xf numFmtId="0" fontId="9" fillId="5" borderId="5" xfId="6" applyNumberFormat="1" applyFont="1" applyFill="1" applyBorder="1" applyAlignment="1">
      <alignment horizontal="left" vertical="center"/>
    </xf>
    <xf numFmtId="49" fontId="9" fillId="5" borderId="5" xfId="6" applyNumberFormat="1" applyFont="1" applyFill="1" applyBorder="1" applyAlignment="1">
      <alignment horizontal="left" vertical="center"/>
    </xf>
    <xf numFmtId="0" fontId="9" fillId="5" borderId="5" xfId="4" applyFont="1" applyFill="1" applyBorder="1" applyAlignment="1">
      <alignment vertical="center" wrapText="1"/>
    </xf>
    <xf numFmtId="43" fontId="9" fillId="5" borderId="5" xfId="1" applyFont="1" applyFill="1" applyBorder="1" applyAlignment="1">
      <alignment vertical="center" wrapText="1"/>
    </xf>
    <xf numFmtId="0" fontId="10" fillId="6" borderId="3" xfId="5" applyFont="1" applyFill="1" applyBorder="1" applyAlignment="1">
      <alignment horizontal="center" vertical="center" wrapText="1"/>
    </xf>
    <xf numFmtId="0" fontId="11" fillId="0" borderId="5" xfId="4" applyFont="1" applyBorder="1" applyAlignment="1">
      <alignment horizontal="left" vertical="center" wrapText="1"/>
    </xf>
    <xf numFmtId="49" fontId="11" fillId="0" borderId="5" xfId="4" applyNumberFormat="1" applyFont="1" applyBorder="1" applyAlignment="1">
      <alignment horizontal="left" vertical="center" wrapText="1"/>
    </xf>
    <xf numFmtId="0" fontId="11" fillId="0" borderId="5" xfId="4" applyFont="1" applyBorder="1" applyAlignment="1">
      <alignment vertical="center" wrapText="1"/>
    </xf>
    <xf numFmtId="43" fontId="11" fillId="0" borderId="5" xfId="1" applyFont="1" applyBorder="1" applyAlignment="1">
      <alignment horizontal="left" vertical="center" wrapText="1"/>
    </xf>
    <xf numFmtId="164" fontId="4" fillId="0" borderId="0" xfId="2" applyNumberFormat="1" applyFont="1"/>
    <xf numFmtId="0" fontId="10" fillId="0" borderId="3" xfId="5" applyFont="1" applyBorder="1" applyAlignment="1">
      <alignment horizontal="center" vertical="center" wrapText="1"/>
    </xf>
    <xf numFmtId="0" fontId="12" fillId="7" borderId="5" xfId="4" applyFont="1" applyFill="1" applyBorder="1" applyAlignment="1">
      <alignment horizontal="left" vertical="center" wrapText="1"/>
    </xf>
    <xf numFmtId="2" fontId="11" fillId="0" borderId="5" xfId="6" quotePrefix="1" applyNumberFormat="1" applyFont="1" applyFill="1" applyBorder="1" applyAlignment="1">
      <alignment horizontal="left" vertical="center"/>
    </xf>
    <xf numFmtId="49" fontId="12" fillId="7" borderId="5" xfId="6" quotePrefix="1" applyNumberFormat="1" applyFont="1" applyFill="1" applyBorder="1" applyAlignment="1">
      <alignment horizontal="left" vertical="center"/>
    </xf>
    <xf numFmtId="0" fontId="12" fillId="7" borderId="5" xfId="4" applyFont="1" applyFill="1" applyBorder="1" applyAlignment="1">
      <alignment vertical="center" wrapText="1"/>
    </xf>
    <xf numFmtId="43" fontId="12" fillId="7" borderId="5" xfId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wrapText="1"/>
    </xf>
    <xf numFmtId="0" fontId="13" fillId="0" borderId="5" xfId="4" applyFont="1" applyBorder="1" applyAlignment="1">
      <alignment horizontal="left" vertical="center" wrapText="1"/>
    </xf>
    <xf numFmtId="2" fontId="13" fillId="0" borderId="5" xfId="6" quotePrefix="1" applyNumberFormat="1" applyFont="1" applyFill="1" applyBorder="1" applyAlignment="1">
      <alignment horizontal="left" vertical="center"/>
    </xf>
    <xf numFmtId="49" fontId="13" fillId="0" borderId="5" xfId="6" quotePrefix="1" applyNumberFormat="1" applyFont="1" applyFill="1" applyBorder="1" applyAlignment="1">
      <alignment horizontal="left" vertical="center"/>
    </xf>
    <xf numFmtId="0" fontId="13" fillId="0" borderId="5" xfId="4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2" fontId="11" fillId="0" borderId="5" xfId="4" applyNumberFormat="1" applyFont="1" applyBorder="1" applyAlignment="1">
      <alignment horizontal="left" vertical="center" wrapText="1"/>
    </xf>
    <xf numFmtId="49" fontId="12" fillId="7" borderId="5" xfId="4" applyNumberFormat="1" applyFont="1" applyFill="1" applyBorder="1" applyAlignment="1">
      <alignment horizontal="left" vertical="center" wrapText="1"/>
    </xf>
    <xf numFmtId="43" fontId="12" fillId="7" borderId="5" xfId="1" applyFont="1" applyFill="1" applyBorder="1" applyAlignment="1">
      <alignment horizontal="left" vertical="center" wrapText="1"/>
    </xf>
    <xf numFmtId="49" fontId="13" fillId="0" borderId="5" xfId="4" applyNumberFormat="1" applyFont="1" applyBorder="1" applyAlignment="1">
      <alignment horizontal="left" vertical="center" wrapText="1"/>
    </xf>
    <xf numFmtId="43" fontId="13" fillId="0" borderId="5" xfId="1" applyFont="1" applyBorder="1" applyAlignment="1">
      <alignment horizontal="left" vertical="center" wrapText="1"/>
    </xf>
    <xf numFmtId="4" fontId="4" fillId="8" borderId="6" xfId="0" applyNumberFormat="1" applyFont="1" applyFill="1" applyBorder="1" applyAlignment="1">
      <alignment wrapText="1"/>
    </xf>
    <xf numFmtId="49" fontId="12" fillId="7" borderId="5" xfId="4" applyNumberFormat="1" applyFont="1" applyFill="1" applyBorder="1" applyAlignment="1">
      <alignment vertical="center" wrapText="1"/>
    </xf>
    <xf numFmtId="49" fontId="13" fillId="0" borderId="5" xfId="4" applyNumberFormat="1" applyFont="1" applyBorder="1" applyAlignment="1">
      <alignment vertical="center" wrapText="1"/>
    </xf>
    <xf numFmtId="0" fontId="12" fillId="0" borderId="5" xfId="4" applyFont="1" applyBorder="1" applyAlignment="1">
      <alignment horizontal="left" vertical="center" wrapText="1"/>
    </xf>
    <xf numFmtId="49" fontId="12" fillId="0" borderId="5" xfId="4" applyNumberFormat="1" applyFont="1" applyBorder="1" applyAlignment="1">
      <alignment horizontal="left" vertical="center" wrapText="1"/>
    </xf>
    <xf numFmtId="0" fontId="12" fillId="0" borderId="5" xfId="4" applyFont="1" applyBorder="1" applyAlignment="1">
      <alignment vertical="center" wrapText="1"/>
    </xf>
    <xf numFmtId="43" fontId="12" fillId="0" borderId="5" xfId="1" applyFont="1" applyBorder="1" applyAlignment="1">
      <alignment horizontal="left" vertical="center" wrapText="1"/>
    </xf>
    <xf numFmtId="2" fontId="13" fillId="0" borderId="5" xfId="6" applyNumberFormat="1" applyFont="1" applyFill="1" applyBorder="1" applyAlignment="1">
      <alignment horizontal="left" vertical="center"/>
    </xf>
    <xf numFmtId="49" fontId="13" fillId="0" borderId="5" xfId="6" applyNumberFormat="1" applyFont="1" applyFill="1" applyBorder="1" applyAlignment="1">
      <alignment horizontal="left" vertical="center"/>
    </xf>
    <xf numFmtId="2" fontId="13" fillId="0" borderId="5" xfId="4" applyNumberFormat="1" applyFont="1" applyBorder="1" applyAlignment="1">
      <alignment horizontal="left" vertical="center" wrapText="1"/>
    </xf>
    <xf numFmtId="2" fontId="11" fillId="0" borderId="5" xfId="6" applyNumberFormat="1" applyFont="1" applyFill="1" applyBorder="1" applyAlignment="1">
      <alignment horizontal="left" vertical="center"/>
    </xf>
    <xf numFmtId="43" fontId="11" fillId="0" borderId="5" xfId="1" applyFont="1" applyBorder="1" applyAlignment="1">
      <alignment vertical="center" wrapText="1"/>
    </xf>
    <xf numFmtId="0" fontId="9" fillId="4" borderId="5" xfId="4" applyFont="1" applyFill="1" applyBorder="1" applyAlignment="1">
      <alignment horizontal="left" vertical="center" wrapText="1"/>
    </xf>
    <xf numFmtId="0" fontId="9" fillId="4" borderId="5" xfId="6" applyNumberFormat="1" applyFont="1" applyFill="1" applyBorder="1" applyAlignment="1">
      <alignment horizontal="left" vertical="center"/>
    </xf>
    <xf numFmtId="49" fontId="9" fillId="4" borderId="5" xfId="6" applyNumberFormat="1" applyFont="1" applyFill="1" applyBorder="1" applyAlignment="1">
      <alignment horizontal="left" vertical="center"/>
    </xf>
    <xf numFmtId="0" fontId="9" fillId="4" borderId="5" xfId="4" applyFont="1" applyFill="1" applyBorder="1" applyAlignment="1">
      <alignment vertical="center" wrapText="1"/>
    </xf>
    <xf numFmtId="43" fontId="9" fillId="4" borderId="5" xfId="1" applyFont="1" applyFill="1" applyBorder="1" applyAlignment="1">
      <alignment vertical="center" wrapText="1"/>
    </xf>
    <xf numFmtId="0" fontId="11" fillId="6" borderId="5" xfId="4" applyFont="1" applyFill="1" applyBorder="1" applyAlignment="1">
      <alignment horizontal="left" vertical="center" wrapText="1"/>
    </xf>
    <xf numFmtId="0" fontId="11" fillId="0" borderId="5" xfId="6" applyNumberFormat="1" applyFont="1" applyFill="1" applyBorder="1" applyAlignment="1">
      <alignment horizontal="left" vertical="center"/>
    </xf>
    <xf numFmtId="49" fontId="11" fillId="0" borderId="5" xfId="6" applyNumberFormat="1" applyFont="1" applyFill="1" applyBorder="1" applyAlignment="1">
      <alignment horizontal="left" vertical="center"/>
    </xf>
    <xf numFmtId="0" fontId="11" fillId="6" borderId="5" xfId="4" applyFont="1" applyFill="1" applyBorder="1" applyAlignment="1">
      <alignment vertical="center" wrapText="1"/>
    </xf>
    <xf numFmtId="49" fontId="12" fillId="7" borderId="5" xfId="6" applyNumberFormat="1" applyFont="1" applyFill="1" applyBorder="1" applyAlignment="1">
      <alignment horizontal="left" vertical="center"/>
    </xf>
    <xf numFmtId="0" fontId="13" fillId="6" borderId="5" xfId="4" applyFont="1" applyFill="1" applyBorder="1" applyAlignment="1">
      <alignment horizontal="left" vertical="center" wrapText="1"/>
    </xf>
    <xf numFmtId="0" fontId="13" fillId="6" borderId="5" xfId="4" applyFont="1" applyFill="1" applyBorder="1" applyAlignment="1">
      <alignment vertical="center" wrapText="1"/>
    </xf>
    <xf numFmtId="0" fontId="5" fillId="4" borderId="3" xfId="5" applyFont="1" applyFill="1" applyBorder="1" applyAlignment="1">
      <alignment horizontal="center" vertical="center" wrapText="1"/>
    </xf>
    <xf numFmtId="0" fontId="4" fillId="0" borderId="0" xfId="2" applyFont="1" applyFill="1"/>
    <xf numFmtId="2" fontId="11" fillId="9" borderId="5" xfId="6" quotePrefix="1" applyNumberFormat="1" applyFont="1" applyFill="1" applyBorder="1" applyAlignment="1">
      <alignment horizontal="left" vertical="center"/>
    </xf>
    <xf numFmtId="0" fontId="13" fillId="9" borderId="5" xfId="4" applyFont="1" applyFill="1" applyBorder="1" applyAlignment="1">
      <alignment horizontal="left" vertical="center" wrapText="1"/>
    </xf>
    <xf numFmtId="49" fontId="9" fillId="0" borderId="5" xfId="4" applyNumberFormat="1" applyFont="1" applyBorder="1" applyAlignment="1">
      <alignment horizontal="left" vertical="center" wrapText="1"/>
    </xf>
    <xf numFmtId="43" fontId="9" fillId="0" borderId="5" xfId="1" applyFont="1" applyBorder="1" applyAlignment="1">
      <alignment horizontal="left" vertical="center" wrapText="1"/>
    </xf>
    <xf numFmtId="0" fontId="9" fillId="0" borderId="5" xfId="4" applyFont="1" applyBorder="1" applyAlignment="1">
      <alignment horizontal="left" vertical="center" wrapText="1"/>
    </xf>
    <xf numFmtId="0" fontId="9" fillId="0" borderId="5" xfId="4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2" fontId="9" fillId="0" borderId="5" xfId="6" applyNumberFormat="1" applyFont="1" applyFill="1" applyBorder="1" applyAlignment="1">
      <alignment horizontal="left" vertical="center"/>
    </xf>
    <xf numFmtId="0" fontId="4" fillId="10" borderId="0" xfId="2" applyFont="1" applyFill="1"/>
    <xf numFmtId="49" fontId="11" fillId="10" borderId="5" xfId="4" applyNumberFormat="1" applyFont="1" applyFill="1" applyBorder="1" applyAlignment="1">
      <alignment horizontal="left" vertical="center" wrapText="1"/>
    </xf>
    <xf numFmtId="49" fontId="11" fillId="0" borderId="5" xfId="4" applyNumberFormat="1" applyFont="1" applyFill="1" applyBorder="1" applyAlignment="1">
      <alignment horizontal="left" vertical="center" wrapText="1"/>
    </xf>
    <xf numFmtId="0" fontId="10" fillId="4" borderId="3" xfId="5" applyFont="1" applyFill="1" applyBorder="1" applyAlignment="1">
      <alignment horizontal="center" vertical="center" wrapText="1"/>
    </xf>
    <xf numFmtId="0" fontId="4" fillId="4" borderId="3" xfId="4" applyFont="1" applyFill="1" applyBorder="1"/>
    <xf numFmtId="0" fontId="10" fillId="6" borderId="3" xfId="7" applyFont="1" applyFill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1" fontId="11" fillId="0" borderId="5" xfId="6" applyNumberFormat="1" applyFont="1" applyFill="1" applyBorder="1" applyAlignment="1">
      <alignment horizontal="left" vertical="center"/>
    </xf>
    <xf numFmtId="49" fontId="11" fillId="0" borderId="5" xfId="4" quotePrefix="1" applyNumberFormat="1" applyFont="1" applyBorder="1" applyAlignment="1">
      <alignment horizontal="left" vertical="center" wrapText="1"/>
    </xf>
    <xf numFmtId="0" fontId="15" fillId="6" borderId="0" xfId="8" applyFont="1" applyFill="1" applyAlignment="1">
      <alignment horizontal="center" vertical="center"/>
    </xf>
    <xf numFmtId="0" fontId="10" fillId="0" borderId="3" xfId="5" quotePrefix="1" applyFont="1" applyBorder="1" applyAlignment="1">
      <alignment horizontal="center" vertical="center" wrapText="1"/>
    </xf>
    <xf numFmtId="0" fontId="4" fillId="8" borderId="6" xfId="0" applyFont="1" applyFill="1" applyBorder="1" applyAlignment="1">
      <alignment wrapText="1"/>
    </xf>
    <xf numFmtId="0" fontId="4" fillId="0" borderId="7" xfId="2" applyFont="1" applyBorder="1"/>
    <xf numFmtId="0" fontId="4" fillId="11" borderId="8" xfId="0" applyFont="1" applyFill="1" applyBorder="1" applyAlignment="1">
      <alignment wrapText="1"/>
    </xf>
    <xf numFmtId="0" fontId="4" fillId="0" borderId="2" xfId="2" applyFont="1" applyBorder="1"/>
    <xf numFmtId="0" fontId="4" fillId="0" borderId="2" xfId="0" applyFont="1" applyBorder="1"/>
    <xf numFmtId="4" fontId="7" fillId="6" borderId="3" xfId="9" applyNumberFormat="1" applyFont="1" applyFill="1" applyBorder="1"/>
    <xf numFmtId="4" fontId="5" fillId="11" borderId="6" xfId="0" applyNumberFormat="1" applyFont="1" applyFill="1" applyBorder="1"/>
    <xf numFmtId="0" fontId="4" fillId="0" borderId="9" xfId="2" applyFont="1" applyBorder="1"/>
    <xf numFmtId="0" fontId="5" fillId="11" borderId="10" xfId="0" applyFont="1" applyFill="1" applyBorder="1"/>
    <xf numFmtId="1" fontId="9" fillId="5" borderId="5" xfId="6" applyNumberFormat="1" applyFont="1" applyFill="1" applyBorder="1" applyAlignment="1">
      <alignment horizontal="left" vertical="center"/>
    </xf>
    <xf numFmtId="0" fontId="11" fillId="0" borderId="5" xfId="6" quotePrefix="1" applyNumberFormat="1" applyFont="1" applyFill="1" applyBorder="1" applyAlignment="1">
      <alignment horizontal="left" vertical="center"/>
    </xf>
    <xf numFmtId="43" fontId="4" fillId="0" borderId="0" xfId="1" applyFont="1"/>
    <xf numFmtId="0" fontId="4" fillId="0" borderId="3" xfId="5" applyFont="1" applyBorder="1" applyAlignment="1">
      <alignment horizontal="center" vertical="center" wrapText="1"/>
    </xf>
    <xf numFmtId="0" fontId="4" fillId="6" borderId="0" xfId="10" applyFont="1" applyFill="1" applyAlignment="1">
      <alignment vertical="center"/>
    </xf>
    <xf numFmtId="0" fontId="18" fillId="6" borderId="0" xfId="10" applyFont="1" applyFill="1" applyAlignment="1">
      <alignment vertical="center"/>
    </xf>
    <xf numFmtId="0" fontId="4" fillId="0" borderId="0" xfId="10" applyFont="1" applyAlignment="1">
      <alignment horizontal="center" vertical="center"/>
    </xf>
    <xf numFmtId="164" fontId="4" fillId="0" borderId="0" xfId="11" applyFont="1" applyAlignment="1">
      <alignment horizontal="center" vertical="center" wrapText="1"/>
    </xf>
    <xf numFmtId="164" fontId="5" fillId="0" borderId="11" xfId="11" applyFont="1" applyBorder="1" applyAlignment="1">
      <alignment horizontal="left" vertical="center" wrapText="1"/>
    </xf>
    <xf numFmtId="0" fontId="5" fillId="0" borderId="0" xfId="10" applyFont="1" applyAlignment="1">
      <alignment horizontal="center" vertical="center"/>
    </xf>
    <xf numFmtId="164" fontId="5" fillId="0" borderId="0" xfId="11" applyFont="1" applyFill="1" applyAlignment="1">
      <alignment horizontal="center" vertical="center"/>
    </xf>
    <xf numFmtId="164" fontId="5" fillId="0" borderId="11" xfId="11" applyFont="1" applyFill="1" applyBorder="1" applyAlignment="1">
      <alignment horizontal="left" vertical="center" wrapText="1"/>
    </xf>
    <xf numFmtId="0" fontId="4" fillId="6" borderId="0" xfId="10" applyFont="1" applyFill="1" applyAlignment="1">
      <alignment horizontal="center" vertical="center"/>
    </xf>
    <xf numFmtId="0" fontId="2" fillId="9" borderId="0" xfId="10" applyFont="1" applyFill="1" applyAlignment="1">
      <alignment vertical="center"/>
    </xf>
    <xf numFmtId="0" fontId="4" fillId="9" borderId="0" xfId="10" applyFont="1" applyFill="1" applyAlignment="1">
      <alignment vertical="center"/>
    </xf>
    <xf numFmtId="0" fontId="4" fillId="10" borderId="0" xfId="10" applyFont="1" applyFill="1" applyAlignment="1">
      <alignment vertical="center"/>
    </xf>
    <xf numFmtId="0" fontId="19" fillId="6" borderId="0" xfId="10" applyFont="1" applyFill="1" applyAlignment="1">
      <alignment vertical="center"/>
    </xf>
    <xf numFmtId="0" fontId="5" fillId="6" borderId="0" xfId="10" applyFont="1" applyFill="1" applyAlignment="1">
      <alignment horizontal="right" vertical="center"/>
    </xf>
    <xf numFmtId="164" fontId="4" fillId="0" borderId="0" xfId="11" applyFont="1" applyBorder="1" applyAlignment="1">
      <alignment horizontal="center" vertical="center"/>
    </xf>
    <xf numFmtId="164" fontId="4" fillId="12" borderId="11" xfId="12" applyFont="1" applyFill="1" applyBorder="1" applyAlignment="1">
      <alignment horizontal="center" vertical="center"/>
    </xf>
    <xf numFmtId="164" fontId="4" fillId="12" borderId="12" xfId="11" applyFont="1" applyFill="1" applyBorder="1" applyAlignment="1">
      <alignment vertical="center" wrapText="1"/>
    </xf>
    <xf numFmtId="164" fontId="4" fillId="0" borderId="0" xfId="11" applyFont="1" applyFill="1" applyBorder="1" applyAlignment="1">
      <alignment horizontal="center" vertical="center"/>
    </xf>
    <xf numFmtId="43" fontId="4" fillId="12" borderId="13" xfId="1" applyFont="1" applyFill="1" applyBorder="1" applyAlignment="1">
      <alignment horizontal="center" vertical="center"/>
    </xf>
    <xf numFmtId="164" fontId="4" fillId="0" borderId="11" xfId="10" applyNumberFormat="1" applyFont="1" applyBorder="1" applyAlignment="1">
      <alignment horizontal="center" vertical="center"/>
    </xf>
    <xf numFmtId="164" fontId="4" fillId="13" borderId="11" xfId="12" applyFont="1" applyFill="1" applyBorder="1" applyAlignment="1">
      <alignment horizontal="center" vertical="center"/>
    </xf>
    <xf numFmtId="164" fontId="4" fillId="13" borderId="14" xfId="11" applyFont="1" applyFill="1" applyBorder="1" applyAlignment="1">
      <alignment vertical="center" wrapText="1"/>
    </xf>
    <xf numFmtId="43" fontId="4" fillId="13" borderId="13" xfId="1" applyFont="1" applyFill="1" applyBorder="1" applyAlignment="1">
      <alignment horizontal="center" vertical="center"/>
    </xf>
    <xf numFmtId="164" fontId="5" fillId="14" borderId="11" xfId="10" applyNumberFormat="1" applyFont="1" applyFill="1" applyBorder="1" applyAlignment="1">
      <alignment horizontal="center" vertical="center"/>
    </xf>
    <xf numFmtId="164" fontId="5" fillId="0" borderId="0" xfId="11" applyFont="1" applyFill="1" applyBorder="1" applyAlignment="1">
      <alignment horizontal="center" vertical="center"/>
    </xf>
    <xf numFmtId="164" fontId="5" fillId="0" borderId="11" xfId="10" applyNumberFormat="1" applyFont="1" applyBorder="1" applyAlignment="1">
      <alignment horizontal="center" vertical="center"/>
    </xf>
    <xf numFmtId="164" fontId="2" fillId="9" borderId="0" xfId="10" applyNumberFormat="1" applyFont="1" applyFill="1" applyAlignment="1">
      <alignment vertical="center"/>
    </xf>
    <xf numFmtId="0" fontId="5" fillId="6" borderId="0" xfId="10" applyFont="1" applyFill="1" applyAlignment="1">
      <alignment horizontal="center" vertical="center"/>
    </xf>
    <xf numFmtId="164" fontId="4" fillId="0" borderId="0" xfId="10" applyNumberFormat="1" applyFont="1" applyAlignment="1">
      <alignment horizontal="center" vertical="center"/>
    </xf>
    <xf numFmtId="164" fontId="4" fillId="6" borderId="0" xfId="12" applyFont="1" applyFill="1" applyBorder="1" applyAlignment="1">
      <alignment horizontal="center" vertical="center"/>
    </xf>
    <xf numFmtId="164" fontId="4" fillId="6" borderId="0" xfId="11" applyFont="1" applyFill="1" applyBorder="1" applyAlignment="1">
      <alignment horizontal="center" vertical="center"/>
    </xf>
    <xf numFmtId="0" fontId="4" fillId="0" borderId="0" xfId="10" applyFont="1" applyAlignment="1">
      <alignment vertical="center"/>
    </xf>
    <xf numFmtId="0" fontId="5" fillId="6" borderId="0" xfId="10" applyFont="1" applyFill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164" fontId="5" fillId="0" borderId="0" xfId="11" applyFont="1" applyAlignment="1">
      <alignment horizontal="center" vertical="center" wrapText="1"/>
    </xf>
    <xf numFmtId="164" fontId="5" fillId="6" borderId="0" xfId="11" applyFont="1" applyFill="1" applyAlignment="1">
      <alignment horizontal="center" vertical="center" wrapText="1"/>
    </xf>
    <xf numFmtId="0" fontId="4" fillId="6" borderId="0" xfId="10" applyFont="1" applyFill="1" applyAlignment="1">
      <alignment vertical="center" wrapText="1"/>
    </xf>
    <xf numFmtId="0" fontId="4" fillId="6" borderId="0" xfId="10" applyFont="1" applyFill="1" applyAlignment="1">
      <alignment horizontal="center" vertical="center" wrapText="1"/>
    </xf>
    <xf numFmtId="0" fontId="2" fillId="9" borderId="0" xfId="10" applyFont="1" applyFill="1" applyAlignment="1">
      <alignment vertical="center" wrapText="1"/>
    </xf>
    <xf numFmtId="0" fontId="4" fillId="9" borderId="0" xfId="10" applyFont="1" applyFill="1" applyAlignment="1">
      <alignment vertical="center" wrapText="1"/>
    </xf>
    <xf numFmtId="0" fontId="4" fillId="10" borderId="0" xfId="10" applyFont="1" applyFill="1" applyAlignment="1">
      <alignment vertical="center" wrapText="1"/>
    </xf>
    <xf numFmtId="0" fontId="20" fillId="15" borderId="15" xfId="13" applyFont="1" applyFill="1" applyBorder="1" applyAlignment="1">
      <alignment horizontal="center" vertical="center"/>
    </xf>
    <xf numFmtId="0" fontId="20" fillId="15" borderId="16" xfId="13" applyFont="1" applyFill="1" applyBorder="1" applyAlignment="1">
      <alignment horizontal="center" vertical="center" wrapText="1"/>
    </xf>
    <xf numFmtId="0" fontId="20" fillId="15" borderId="16" xfId="13" applyFont="1" applyFill="1" applyBorder="1" applyAlignment="1">
      <alignment horizontal="center" vertical="center"/>
    </xf>
    <xf numFmtId="164" fontId="20" fillId="15" borderId="16" xfId="11" applyFont="1" applyFill="1" applyBorder="1" applyAlignment="1">
      <alignment horizontal="center" vertical="center" wrapText="1"/>
    </xf>
    <xf numFmtId="164" fontId="20" fillId="15" borderId="17" xfId="12" applyFont="1" applyFill="1" applyBorder="1" applyAlignment="1">
      <alignment horizontal="center" vertical="center" wrapText="1"/>
    </xf>
    <xf numFmtId="164" fontId="20" fillId="15" borderId="11" xfId="12" applyFont="1" applyFill="1" applyBorder="1" applyAlignment="1">
      <alignment horizontal="center" vertical="center" wrapText="1"/>
    </xf>
    <xf numFmtId="164" fontId="20" fillId="15" borderId="18" xfId="12" applyFont="1" applyFill="1" applyBorder="1" applyAlignment="1">
      <alignment horizontal="center" vertical="center"/>
    </xf>
    <xf numFmtId="164" fontId="20" fillId="0" borderId="11" xfId="12" applyFont="1" applyFill="1" applyBorder="1" applyAlignment="1">
      <alignment horizontal="center" vertical="center" wrapText="1"/>
    </xf>
    <xf numFmtId="0" fontId="5" fillId="9" borderId="0" xfId="7" applyFont="1" applyFill="1" applyAlignment="1">
      <alignment vertical="center" wrapText="1"/>
    </xf>
    <xf numFmtId="0" fontId="5" fillId="9" borderId="0" xfId="7" applyFont="1" applyFill="1" applyAlignment="1">
      <alignment vertical="center"/>
    </xf>
    <xf numFmtId="0" fontId="4" fillId="0" borderId="19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22" xfId="7" applyFont="1" applyBorder="1" applyAlignment="1">
      <alignment horizontal="center" vertical="center" wrapText="1"/>
    </xf>
    <xf numFmtId="0" fontId="21" fillId="0" borderId="23" xfId="7" applyFont="1" applyBorder="1" applyAlignment="1">
      <alignment vertical="center" wrapText="1"/>
    </xf>
    <xf numFmtId="164" fontId="5" fillId="0" borderId="23" xfId="11" applyFont="1" applyBorder="1" applyAlignment="1">
      <alignment horizontal="left" vertical="center" wrapText="1"/>
    </xf>
    <xf numFmtId="164" fontId="4" fillId="0" borderId="24" xfId="12" applyFont="1" applyBorder="1" applyAlignment="1">
      <alignment horizontal="right" vertical="center" wrapText="1"/>
    </xf>
    <xf numFmtId="0" fontId="22" fillId="9" borderId="0" xfId="10" applyFont="1" applyFill="1" applyAlignment="1">
      <alignment vertical="center" wrapText="1"/>
    </xf>
    <xf numFmtId="0" fontId="5" fillId="0" borderId="11" xfId="10" applyFont="1" applyBorder="1" applyAlignment="1">
      <alignment vertical="center" wrapText="1"/>
    </xf>
    <xf numFmtId="164" fontId="5" fillId="0" borderId="0" xfId="11" applyFont="1" applyAlignment="1">
      <alignment vertical="center" wrapText="1"/>
    </xf>
    <xf numFmtId="0" fontId="5" fillId="0" borderId="0" xfId="10" applyFont="1" applyAlignment="1">
      <alignment vertical="center" wrapText="1"/>
    </xf>
    <xf numFmtId="0" fontId="5" fillId="10" borderId="0" xfId="10" applyFont="1" applyFill="1" applyAlignment="1">
      <alignment vertical="center" wrapText="1"/>
    </xf>
    <xf numFmtId="0" fontId="4" fillId="0" borderId="25" xfId="7" applyFont="1" applyBorder="1" applyAlignment="1">
      <alignment horizontal="center" vertical="center" wrapText="1"/>
    </xf>
    <xf numFmtId="0" fontId="4" fillId="0" borderId="26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 wrapText="1"/>
    </xf>
    <xf numFmtId="0" fontId="5" fillId="0" borderId="28" xfId="7" applyFont="1" applyBorder="1" applyAlignment="1">
      <alignment horizontal="center" vertical="center" wrapText="1"/>
    </xf>
    <xf numFmtId="0" fontId="5" fillId="12" borderId="29" xfId="7" applyFont="1" applyFill="1" applyBorder="1" applyAlignment="1">
      <alignment vertical="center" wrapText="1"/>
    </xf>
    <xf numFmtId="164" fontId="5" fillId="12" borderId="29" xfId="12" applyFont="1" applyFill="1" applyBorder="1" applyAlignment="1">
      <alignment horizontal="right" vertical="center" wrapText="1"/>
    </xf>
    <xf numFmtId="164" fontId="5" fillId="12" borderId="26" xfId="12" applyFont="1" applyFill="1" applyBorder="1" applyAlignment="1">
      <alignment horizontal="right" vertical="center" wrapText="1"/>
    </xf>
    <xf numFmtId="164" fontId="5" fillId="12" borderId="11" xfId="12" applyFont="1" applyFill="1" applyBorder="1" applyAlignment="1">
      <alignment horizontal="right" vertical="center" wrapText="1"/>
    </xf>
    <xf numFmtId="164" fontId="5" fillId="0" borderId="0" xfId="12" applyFont="1" applyFill="1" applyBorder="1" applyAlignment="1">
      <alignment horizontal="right" vertical="center" wrapText="1"/>
    </xf>
    <xf numFmtId="0" fontId="4" fillId="0" borderId="30" xfId="7" applyFont="1" applyBorder="1" applyAlignment="1">
      <alignment horizontal="center" vertical="center" wrapText="1"/>
    </xf>
    <xf numFmtId="0" fontId="23" fillId="0" borderId="31" xfId="7" applyFont="1" applyBorder="1" applyAlignment="1">
      <alignment horizontal="center" vertical="center" wrapText="1"/>
    </xf>
    <xf numFmtId="0" fontId="24" fillId="0" borderId="32" xfId="7" applyFont="1" applyBorder="1" applyAlignment="1">
      <alignment horizontal="center" vertical="center" wrapText="1"/>
    </xf>
    <xf numFmtId="0" fontId="24" fillId="16" borderId="33" xfId="7" applyFont="1" applyFill="1" applyBorder="1" applyAlignment="1">
      <alignment vertical="center" wrapText="1"/>
    </xf>
    <xf numFmtId="164" fontId="5" fillId="16" borderId="33" xfId="12" applyFont="1" applyFill="1" applyBorder="1" applyAlignment="1">
      <alignment horizontal="right" vertical="center" wrapText="1"/>
    </xf>
    <xf numFmtId="164" fontId="5" fillId="16" borderId="31" xfId="12" applyFont="1" applyFill="1" applyBorder="1" applyAlignment="1">
      <alignment horizontal="right" vertical="center" wrapText="1"/>
    </xf>
    <xf numFmtId="0" fontId="25" fillId="9" borderId="0" xfId="10" applyFont="1" applyFill="1" applyAlignment="1">
      <alignment vertical="center" wrapText="1"/>
    </xf>
    <xf numFmtId="164" fontId="5" fillId="16" borderId="11" xfId="12" applyFont="1" applyFill="1" applyBorder="1" applyAlignment="1">
      <alignment horizontal="right" vertical="center" wrapText="1"/>
    </xf>
    <xf numFmtId="0" fontId="24" fillId="0" borderId="0" xfId="10" applyFont="1" applyAlignment="1">
      <alignment vertical="center" wrapText="1"/>
    </xf>
    <xf numFmtId="0" fontId="24" fillId="10" borderId="0" xfId="10" applyFont="1" applyFill="1" applyAlignment="1">
      <alignment vertical="center" wrapText="1"/>
    </xf>
    <xf numFmtId="0" fontId="4" fillId="0" borderId="31" xfId="7" applyFont="1" applyBorder="1" applyAlignment="1">
      <alignment horizontal="center" vertical="center" wrapText="1"/>
    </xf>
    <xf numFmtId="0" fontId="23" fillId="0" borderId="32" xfId="7" applyFont="1" applyBorder="1" applyAlignment="1">
      <alignment horizontal="center" vertical="center" wrapText="1"/>
    </xf>
    <xf numFmtId="0" fontId="23" fillId="17" borderId="33" xfId="7" applyFont="1" applyFill="1" applyBorder="1" applyAlignment="1">
      <alignment vertical="center" wrapText="1"/>
    </xf>
    <xf numFmtId="164" fontId="23" fillId="17" borderId="33" xfId="12" applyFont="1" applyFill="1" applyBorder="1" applyAlignment="1">
      <alignment horizontal="right" vertical="center" wrapText="1"/>
    </xf>
    <xf numFmtId="164" fontId="23" fillId="17" borderId="31" xfId="12" applyFont="1" applyFill="1" applyBorder="1" applyAlignment="1">
      <alignment horizontal="right" vertical="center" wrapText="1"/>
    </xf>
    <xf numFmtId="164" fontId="23" fillId="17" borderId="11" xfId="12" applyFont="1" applyFill="1" applyBorder="1" applyAlignment="1">
      <alignment horizontal="right" vertical="center" wrapText="1"/>
    </xf>
    <xf numFmtId="164" fontId="23" fillId="0" borderId="0" xfId="12" applyFont="1" applyFill="1" applyBorder="1" applyAlignment="1">
      <alignment horizontal="right" vertical="center" wrapText="1"/>
    </xf>
    <xf numFmtId="0" fontId="4" fillId="0" borderId="0" xfId="10" applyFont="1" applyAlignment="1">
      <alignment vertical="center" wrapText="1"/>
    </xf>
    <xf numFmtId="0" fontId="4" fillId="0" borderId="32" xfId="7" applyFont="1" applyBorder="1" applyAlignment="1">
      <alignment horizontal="center" vertical="center" wrapText="1"/>
    </xf>
    <xf numFmtId="0" fontId="4" fillId="0" borderId="33" xfId="7" applyFont="1" applyBorder="1" applyAlignment="1">
      <alignment vertical="center" wrapText="1"/>
    </xf>
    <xf numFmtId="164" fontId="4" fillId="0" borderId="33" xfId="11" applyFont="1" applyBorder="1" applyAlignment="1">
      <alignment horizontal="left" vertical="center" wrapText="1"/>
    </xf>
    <xf numFmtId="164" fontId="4" fillId="0" borderId="31" xfId="12" applyFont="1" applyBorder="1" applyAlignment="1">
      <alignment horizontal="right" vertical="center" wrapText="1"/>
    </xf>
    <xf numFmtId="164" fontId="4" fillId="0" borderId="11" xfId="12" applyFont="1" applyBorder="1" applyAlignment="1">
      <alignment horizontal="right" vertical="center" wrapText="1"/>
    </xf>
    <xf numFmtId="164" fontId="4" fillId="0" borderId="0" xfId="12" applyFont="1" applyFill="1" applyBorder="1" applyAlignment="1">
      <alignment horizontal="right" vertical="center" wrapText="1"/>
    </xf>
    <xf numFmtId="0" fontId="4" fillId="9" borderId="32" xfId="7" applyFont="1" applyFill="1" applyBorder="1" applyAlignment="1">
      <alignment horizontal="center" vertical="center" wrapText="1"/>
    </xf>
    <xf numFmtId="0" fontId="4" fillId="9" borderId="33" xfId="7" applyFont="1" applyFill="1" applyBorder="1" applyAlignment="1">
      <alignment vertical="center" wrapText="1"/>
    </xf>
    <xf numFmtId="164" fontId="4" fillId="9" borderId="33" xfId="11" applyFont="1" applyFill="1" applyBorder="1" applyAlignment="1">
      <alignment horizontal="left" vertical="center" wrapText="1"/>
    </xf>
    <xf numFmtId="0" fontId="23" fillId="9" borderId="33" xfId="7" applyFont="1" applyFill="1" applyBorder="1" applyAlignment="1">
      <alignment vertical="center" wrapText="1"/>
    </xf>
    <xf numFmtId="164" fontId="23" fillId="9" borderId="33" xfId="11" applyFont="1" applyFill="1" applyBorder="1" applyAlignment="1">
      <alignment horizontal="left" vertical="center" wrapText="1"/>
    </xf>
    <xf numFmtId="164" fontId="23" fillId="0" borderId="11" xfId="12" applyFont="1" applyBorder="1" applyAlignment="1">
      <alignment horizontal="right" vertical="center" wrapText="1"/>
    </xf>
    <xf numFmtId="164" fontId="23" fillId="17" borderId="33" xfId="11" applyFont="1" applyFill="1" applyBorder="1" applyAlignment="1">
      <alignment horizontal="left" vertical="center" wrapText="1"/>
    </xf>
    <xf numFmtId="0" fontId="24" fillId="16" borderId="33" xfId="7" applyFont="1" applyFill="1" applyBorder="1" applyAlignment="1">
      <alignment horizontal="left" vertical="center" wrapText="1"/>
    </xf>
    <xf numFmtId="164" fontId="4" fillId="17" borderId="31" xfId="12" applyFont="1" applyFill="1" applyBorder="1" applyAlignment="1">
      <alignment horizontal="right" vertical="center" wrapText="1"/>
    </xf>
    <xf numFmtId="164" fontId="4" fillId="17" borderId="11" xfId="12" applyFont="1" applyFill="1" applyBorder="1" applyAlignment="1">
      <alignment horizontal="right" vertical="center" wrapText="1"/>
    </xf>
    <xf numFmtId="164" fontId="4" fillId="0" borderId="33" xfId="11" applyFont="1" applyBorder="1" applyAlignment="1">
      <alignment horizontal="center" vertical="center" wrapText="1"/>
    </xf>
    <xf numFmtId="164" fontId="4" fillId="17" borderId="33" xfId="12" applyFont="1" applyFill="1" applyBorder="1" applyAlignment="1">
      <alignment horizontal="right" vertical="center" wrapText="1"/>
    </xf>
    <xf numFmtId="0" fontId="4" fillId="9" borderId="30" xfId="7" applyFont="1" applyFill="1" applyBorder="1" applyAlignment="1">
      <alignment horizontal="center" vertical="center" wrapText="1"/>
    </xf>
    <xf numFmtId="0" fontId="4" fillId="9" borderId="31" xfId="7" applyFont="1" applyFill="1" applyBorder="1" applyAlignment="1">
      <alignment horizontal="center" vertical="center" wrapText="1"/>
    </xf>
    <xf numFmtId="164" fontId="23" fillId="17" borderId="33" xfId="12" applyFont="1" applyFill="1" applyBorder="1" applyAlignment="1">
      <alignment horizontal="left" vertical="center" wrapText="1"/>
    </xf>
    <xf numFmtId="164" fontId="23" fillId="17" borderId="31" xfId="12" applyFont="1" applyFill="1" applyBorder="1" applyAlignment="1">
      <alignment horizontal="left" vertical="center" wrapText="1"/>
    </xf>
    <xf numFmtId="164" fontId="23" fillId="17" borderId="11" xfId="12" applyFont="1" applyFill="1" applyBorder="1" applyAlignment="1">
      <alignment horizontal="left" vertical="center" wrapText="1"/>
    </xf>
    <xf numFmtId="164" fontId="23" fillId="0" borderId="0" xfId="12" applyFont="1" applyFill="1" applyBorder="1" applyAlignment="1">
      <alignment horizontal="left" vertical="center" wrapText="1"/>
    </xf>
    <xf numFmtId="164" fontId="24" fillId="16" borderId="33" xfId="11" applyFont="1" applyFill="1" applyBorder="1" applyAlignment="1">
      <alignment horizontal="left" vertical="center" wrapText="1"/>
    </xf>
    <xf numFmtId="164" fontId="24" fillId="16" borderId="31" xfId="12" applyFont="1" applyFill="1" applyBorder="1" applyAlignment="1">
      <alignment horizontal="right" vertical="center" wrapText="1"/>
    </xf>
    <xf numFmtId="164" fontId="24" fillId="16" borderId="11" xfId="12" applyFont="1" applyFill="1" applyBorder="1" applyAlignment="1">
      <alignment horizontal="right" vertical="center" wrapText="1"/>
    </xf>
    <xf numFmtId="164" fontId="24" fillId="0" borderId="0" xfId="12" applyFont="1" applyFill="1" applyBorder="1" applyAlignment="1">
      <alignment horizontal="right" vertical="center" wrapText="1"/>
    </xf>
    <xf numFmtId="0" fontId="5" fillId="0" borderId="32" xfId="7" applyFont="1" applyBorder="1" applyAlignment="1">
      <alignment horizontal="center" vertical="center" wrapText="1"/>
    </xf>
    <xf numFmtId="0" fontId="5" fillId="12" borderId="33" xfId="7" applyFont="1" applyFill="1" applyBorder="1" applyAlignment="1">
      <alignment vertical="center" wrapText="1"/>
    </xf>
    <xf numFmtId="164" fontId="5" fillId="12" borderId="33" xfId="12" applyFont="1" applyFill="1" applyBorder="1" applyAlignment="1">
      <alignment horizontal="right" vertical="center" wrapText="1"/>
    </xf>
    <xf numFmtId="164" fontId="5" fillId="12" borderId="31" xfId="12" applyFont="1" applyFill="1" applyBorder="1" applyAlignment="1">
      <alignment horizontal="right" vertical="center" wrapText="1"/>
    </xf>
    <xf numFmtId="164" fontId="4" fillId="16" borderId="31" xfId="12" applyFont="1" applyFill="1" applyBorder="1" applyAlignment="1">
      <alignment horizontal="right" vertical="center" wrapText="1"/>
    </xf>
    <xf numFmtId="164" fontId="4" fillId="16" borderId="11" xfId="12" applyFont="1" applyFill="1" applyBorder="1" applyAlignment="1">
      <alignment horizontal="right" vertical="center" wrapText="1"/>
    </xf>
    <xf numFmtId="164" fontId="4" fillId="12" borderId="33" xfId="12" applyFont="1" applyFill="1" applyBorder="1" applyAlignment="1">
      <alignment horizontal="right" vertical="center" wrapText="1"/>
    </xf>
    <xf numFmtId="164" fontId="4" fillId="12" borderId="31" xfId="12" applyFont="1" applyFill="1" applyBorder="1" applyAlignment="1">
      <alignment horizontal="right" vertical="center" wrapText="1"/>
    </xf>
    <xf numFmtId="164" fontId="4" fillId="12" borderId="11" xfId="12" applyFont="1" applyFill="1" applyBorder="1" applyAlignment="1">
      <alignment horizontal="right" vertical="center" wrapText="1"/>
    </xf>
    <xf numFmtId="0" fontId="2" fillId="10" borderId="0" xfId="10" applyFont="1" applyFill="1" applyAlignment="1">
      <alignment vertical="center" wrapText="1"/>
    </xf>
    <xf numFmtId="164" fontId="4" fillId="16" borderId="33" xfId="12" applyFont="1" applyFill="1" applyBorder="1" applyAlignment="1">
      <alignment horizontal="right" vertical="center" wrapText="1"/>
    </xf>
    <xf numFmtId="164" fontId="4" fillId="0" borderId="33" xfId="11" applyFont="1" applyBorder="1" applyAlignment="1">
      <alignment vertical="center" wrapText="1"/>
    </xf>
    <xf numFmtId="164" fontId="23" fillId="17" borderId="33" xfId="11" applyFont="1" applyFill="1" applyBorder="1" applyAlignment="1">
      <alignment vertical="center" wrapText="1"/>
    </xf>
    <xf numFmtId="0" fontId="23" fillId="17" borderId="31" xfId="7" applyFont="1" applyFill="1" applyBorder="1" applyAlignment="1">
      <alignment vertical="center" wrapText="1"/>
    </xf>
    <xf numFmtId="0" fontId="23" fillId="17" borderId="11" xfId="7" applyFont="1" applyFill="1" applyBorder="1" applyAlignment="1">
      <alignment vertical="center" wrapText="1"/>
    </xf>
    <xf numFmtId="0" fontId="23" fillId="0" borderId="0" xfId="7" applyFont="1" applyAlignment="1">
      <alignment vertical="center" wrapText="1"/>
    </xf>
    <xf numFmtId="43" fontId="23" fillId="17" borderId="33" xfId="7" applyNumberFormat="1" applyFont="1" applyFill="1" applyBorder="1" applyAlignment="1">
      <alignment vertical="center" wrapText="1"/>
    </xf>
    <xf numFmtId="43" fontId="23" fillId="17" borderId="31" xfId="7" applyNumberFormat="1" applyFont="1" applyFill="1" applyBorder="1" applyAlignment="1">
      <alignment vertical="center" wrapText="1"/>
    </xf>
    <xf numFmtId="43" fontId="23" fillId="17" borderId="11" xfId="7" applyNumberFormat="1" applyFont="1" applyFill="1" applyBorder="1" applyAlignment="1">
      <alignment vertical="center" wrapText="1"/>
    </xf>
    <xf numFmtId="43" fontId="23" fillId="0" borderId="0" xfId="7" applyNumberFormat="1" applyFont="1" applyAlignment="1">
      <alignment vertical="center" wrapText="1"/>
    </xf>
    <xf numFmtId="164" fontId="4" fillId="0" borderId="33" xfId="12" applyFont="1" applyBorder="1" applyAlignment="1">
      <alignment horizontal="right" vertical="center" wrapText="1"/>
    </xf>
    <xf numFmtId="0" fontId="2" fillId="9" borderId="0" xfId="10" applyFont="1" applyFill="1" applyAlignment="1">
      <alignment horizontal="left" vertical="center" wrapText="1"/>
    </xf>
    <xf numFmtId="0" fontId="4" fillId="9" borderId="0" xfId="10" applyFont="1" applyFill="1" applyAlignment="1">
      <alignment horizontal="left" vertical="center" wrapText="1"/>
    </xf>
    <xf numFmtId="0" fontId="4" fillId="10" borderId="0" xfId="10" applyFont="1" applyFill="1" applyAlignment="1">
      <alignment horizontal="left" vertical="center" wrapText="1"/>
    </xf>
    <xf numFmtId="0" fontId="23" fillId="0" borderId="33" xfId="7" applyFont="1" applyBorder="1" applyAlignment="1">
      <alignment vertical="center" wrapText="1"/>
    </xf>
    <xf numFmtId="164" fontId="23" fillId="0" borderId="33" xfId="11" applyFont="1" applyBorder="1" applyAlignment="1">
      <alignment horizontal="left" vertical="center" wrapText="1"/>
    </xf>
    <xf numFmtId="0" fontId="5" fillId="0" borderId="30" xfId="7" applyFont="1" applyBorder="1" applyAlignment="1">
      <alignment horizontal="center" vertical="center" wrapText="1"/>
    </xf>
    <xf numFmtId="0" fontId="5" fillId="0" borderId="31" xfId="7" applyFont="1" applyBorder="1" applyAlignment="1">
      <alignment horizontal="center" vertical="center" wrapText="1"/>
    </xf>
    <xf numFmtId="0" fontId="4" fillId="17" borderId="33" xfId="7" applyFont="1" applyFill="1" applyBorder="1" applyAlignment="1">
      <alignment vertical="center" wrapText="1"/>
    </xf>
    <xf numFmtId="164" fontId="4" fillId="17" borderId="33" xfId="11" applyFont="1" applyFill="1" applyBorder="1" applyAlignment="1">
      <alignment horizontal="left" vertical="center" wrapText="1"/>
    </xf>
    <xf numFmtId="164" fontId="24" fillId="16" borderId="33" xfId="12" applyFont="1" applyFill="1" applyBorder="1" applyAlignment="1">
      <alignment horizontal="right" vertical="center" wrapText="1"/>
    </xf>
    <xf numFmtId="0" fontId="27" fillId="0" borderId="30" xfId="7" applyFont="1" applyBorder="1" applyAlignment="1">
      <alignment horizontal="center" vertical="center" wrapText="1"/>
    </xf>
    <xf numFmtId="0" fontId="27" fillId="0" borderId="31" xfId="7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0" fontId="24" fillId="0" borderId="33" xfId="7" applyFont="1" applyBorder="1" applyAlignment="1">
      <alignment vertical="center" wrapText="1"/>
    </xf>
    <xf numFmtId="164" fontId="24" fillId="0" borderId="33" xfId="11" applyFont="1" applyFill="1" applyBorder="1" applyAlignment="1">
      <alignment horizontal="left" vertical="center" wrapText="1"/>
    </xf>
    <xf numFmtId="164" fontId="4" fillId="0" borderId="31" xfId="12" applyFont="1" applyFill="1" applyBorder="1" applyAlignment="1">
      <alignment horizontal="right" vertical="center" wrapText="1"/>
    </xf>
    <xf numFmtId="164" fontId="4" fillId="0" borderId="11" xfId="12" applyFont="1" applyFill="1" applyBorder="1" applyAlignment="1">
      <alignment horizontal="right" vertical="center" wrapText="1"/>
    </xf>
    <xf numFmtId="164" fontId="5" fillId="12" borderId="33" xfId="11" applyFont="1" applyFill="1" applyBorder="1" applyAlignment="1">
      <alignment horizontal="left" vertical="center" wrapText="1"/>
    </xf>
    <xf numFmtId="0" fontId="20" fillId="15" borderId="34" xfId="13" applyFont="1" applyFill="1" applyBorder="1" applyAlignment="1">
      <alignment horizontal="center" vertical="center"/>
    </xf>
    <xf numFmtId="0" fontId="28" fillId="15" borderId="35" xfId="13" applyFont="1" applyFill="1" applyBorder="1" applyAlignment="1">
      <alignment horizontal="left" vertical="center"/>
    </xf>
    <xf numFmtId="164" fontId="20" fillId="15" borderId="35" xfId="11" applyFont="1" applyFill="1" applyBorder="1" applyAlignment="1">
      <alignment horizontal="center" vertical="center"/>
    </xf>
    <xf numFmtId="164" fontId="20" fillId="15" borderId="36" xfId="12" applyFont="1" applyFill="1" applyBorder="1" applyAlignment="1">
      <alignment horizontal="center" vertical="center"/>
    </xf>
    <xf numFmtId="164" fontId="20" fillId="15" borderId="11" xfId="12" applyFont="1" applyFill="1" applyBorder="1" applyAlignment="1">
      <alignment horizontal="center" vertical="center"/>
    </xf>
    <xf numFmtId="164" fontId="20" fillId="0" borderId="37" xfId="12" applyFont="1" applyFill="1" applyBorder="1" applyAlignment="1">
      <alignment horizontal="center" vertical="center"/>
    </xf>
    <xf numFmtId="0" fontId="4" fillId="0" borderId="38" xfId="7" applyFont="1" applyBorder="1" applyAlignment="1">
      <alignment horizontal="center" vertical="center" wrapText="1"/>
    </xf>
    <xf numFmtId="0" fontId="20" fillId="0" borderId="0" xfId="13" applyFont="1" applyAlignment="1">
      <alignment horizontal="center" vertical="center"/>
    </xf>
    <xf numFmtId="0" fontId="28" fillId="0" borderId="0" xfId="13" applyFont="1" applyAlignment="1">
      <alignment horizontal="left" vertical="center"/>
    </xf>
    <xf numFmtId="164" fontId="20" fillId="0" borderId="0" xfId="11" applyFont="1" applyFill="1" applyBorder="1" applyAlignment="1">
      <alignment horizontal="center" vertical="center"/>
    </xf>
    <xf numFmtId="164" fontId="20" fillId="0" borderId="0" xfId="12" applyFont="1" applyFill="1" applyBorder="1" applyAlignment="1">
      <alignment horizontal="center" vertical="center"/>
    </xf>
    <xf numFmtId="164" fontId="20" fillId="0" borderId="11" xfId="12" applyFont="1" applyFill="1" applyBorder="1" applyAlignment="1">
      <alignment horizontal="center" vertical="center"/>
    </xf>
    <xf numFmtId="164" fontId="5" fillId="0" borderId="0" xfId="11" applyFont="1" applyFill="1" applyAlignment="1">
      <alignment vertical="center" wrapText="1"/>
    </xf>
    <xf numFmtId="0" fontId="4" fillId="0" borderId="39" xfId="7" applyFont="1" applyBorder="1" applyAlignment="1">
      <alignment horizontal="center" vertical="center" wrapText="1"/>
    </xf>
    <xf numFmtId="0" fontId="21" fillId="0" borderId="40" xfId="7" applyFont="1" applyBorder="1" applyAlignment="1">
      <alignment vertical="center" wrapText="1"/>
    </xf>
    <xf numFmtId="164" fontId="5" fillId="0" borderId="41" xfId="11" applyFont="1" applyBorder="1" applyAlignment="1">
      <alignment horizontal="left" vertical="center" wrapText="1"/>
    </xf>
    <xf numFmtId="164" fontId="4" fillId="0" borderId="42" xfId="12" applyFont="1" applyBorder="1" applyAlignment="1">
      <alignment horizontal="right" vertical="center" wrapText="1"/>
    </xf>
    <xf numFmtId="0" fontId="5" fillId="0" borderId="43" xfId="7" applyFont="1" applyBorder="1" applyAlignment="1">
      <alignment horizontal="center" vertical="center" wrapText="1"/>
    </xf>
    <xf numFmtId="0" fontId="5" fillId="12" borderId="38" xfId="7" applyFont="1" applyFill="1" applyBorder="1" applyAlignment="1">
      <alignment vertical="center" wrapText="1"/>
    </xf>
    <xf numFmtId="0" fontId="24" fillId="0" borderId="43" xfId="7" applyFont="1" applyBorder="1" applyAlignment="1">
      <alignment horizontal="center" vertical="center" wrapText="1"/>
    </xf>
    <xf numFmtId="0" fontId="24" fillId="16" borderId="38" xfId="7" applyFont="1" applyFill="1" applyBorder="1" applyAlignment="1">
      <alignment vertical="center" wrapText="1"/>
    </xf>
    <xf numFmtId="164" fontId="4" fillId="0" borderId="0" xfId="10" applyNumberFormat="1" applyFont="1" applyAlignment="1">
      <alignment vertical="center" wrapText="1"/>
    </xf>
    <xf numFmtId="0" fontId="23" fillId="0" borderId="43" xfId="7" applyFont="1" applyBorder="1" applyAlignment="1">
      <alignment horizontal="center" vertical="center" wrapText="1"/>
    </xf>
    <xf numFmtId="0" fontId="23" fillId="17" borderId="38" xfId="7" applyFont="1" applyFill="1" applyBorder="1" applyAlignment="1">
      <alignment vertical="center" wrapText="1"/>
    </xf>
    <xf numFmtId="0" fontId="4" fillId="0" borderId="43" xfId="7" applyFont="1" applyBorder="1" applyAlignment="1">
      <alignment horizontal="center" vertical="center" wrapText="1"/>
    </xf>
    <xf numFmtId="0" fontId="4" fillId="0" borderId="38" xfId="7" applyFont="1" applyBorder="1" applyAlignment="1">
      <alignment vertical="center" wrapText="1"/>
    </xf>
    <xf numFmtId="164" fontId="4" fillId="10" borderId="0" xfId="10" applyNumberFormat="1" applyFont="1" applyFill="1" applyAlignment="1">
      <alignment vertical="center" wrapText="1"/>
    </xf>
    <xf numFmtId="0" fontId="23" fillId="17" borderId="38" xfId="7" applyFont="1" applyFill="1" applyBorder="1" applyAlignment="1">
      <alignment horizontal="left" vertical="center" wrapText="1"/>
    </xf>
    <xf numFmtId="164" fontId="4" fillId="0" borderId="0" xfId="11" applyFont="1" applyAlignment="1">
      <alignment vertical="center" wrapText="1"/>
    </xf>
    <xf numFmtId="0" fontId="23" fillId="0" borderId="38" xfId="7" applyFont="1" applyBorder="1" applyAlignment="1">
      <alignment vertical="center" wrapText="1"/>
    </xf>
    <xf numFmtId="164" fontId="2" fillId="0" borderId="0" xfId="11" applyFont="1" applyAlignment="1">
      <alignment vertical="center" wrapText="1"/>
    </xf>
    <xf numFmtId="0" fontId="23" fillId="0" borderId="38" xfId="7" applyFont="1" applyBorder="1" applyAlignment="1">
      <alignment horizontal="left" vertical="center" wrapText="1"/>
    </xf>
    <xf numFmtId="0" fontId="24" fillId="16" borderId="38" xfId="7" applyFont="1" applyFill="1" applyBorder="1" applyAlignment="1">
      <alignment horizontal="left" vertical="center" wrapText="1"/>
    </xf>
    <xf numFmtId="0" fontId="24" fillId="17" borderId="38" xfId="7" applyFont="1" applyFill="1" applyBorder="1" applyAlignment="1">
      <alignment vertical="center" wrapText="1"/>
    </xf>
    <xf numFmtId="164" fontId="24" fillId="17" borderId="33" xfId="11" applyFont="1" applyFill="1" applyBorder="1" applyAlignment="1">
      <alignment horizontal="left" vertical="center" wrapText="1"/>
    </xf>
    <xf numFmtId="164" fontId="24" fillId="17" borderId="31" xfId="12" applyFont="1" applyFill="1" applyBorder="1" applyAlignment="1">
      <alignment horizontal="right" vertical="center" wrapText="1"/>
    </xf>
    <xf numFmtId="164" fontId="24" fillId="17" borderId="11" xfId="12" applyFont="1" applyFill="1" applyBorder="1" applyAlignment="1">
      <alignment horizontal="right" vertical="center" wrapText="1"/>
    </xf>
    <xf numFmtId="0" fontId="24" fillId="17" borderId="38" xfId="7" applyFont="1" applyFill="1" applyBorder="1" applyAlignment="1">
      <alignment horizontal="left" vertical="center" wrapText="1"/>
    </xf>
    <xf numFmtId="164" fontId="24" fillId="17" borderId="33" xfId="12" applyFont="1" applyFill="1" applyBorder="1" applyAlignment="1">
      <alignment horizontal="right" vertical="center" wrapText="1"/>
    </xf>
    <xf numFmtId="0" fontId="4" fillId="0" borderId="38" xfId="7" applyFont="1" applyBorder="1" applyAlignment="1">
      <alignment horizontal="left" vertical="center" wrapText="1"/>
    </xf>
    <xf numFmtId="164" fontId="4" fillId="0" borderId="44" xfId="12" applyFont="1" applyBorder="1" applyAlignment="1">
      <alignment horizontal="right" vertical="center" wrapText="1"/>
    </xf>
    <xf numFmtId="164" fontId="5" fillId="17" borderId="33" xfId="12" applyFont="1" applyFill="1" applyBorder="1" applyAlignment="1">
      <alignment horizontal="right" vertical="center" wrapText="1"/>
    </xf>
    <xf numFmtId="164" fontId="5" fillId="17" borderId="31" xfId="12" applyFont="1" applyFill="1" applyBorder="1" applyAlignment="1">
      <alignment horizontal="right" vertical="center" wrapText="1"/>
    </xf>
    <xf numFmtId="164" fontId="5" fillId="17" borderId="11" xfId="12" applyFont="1" applyFill="1" applyBorder="1" applyAlignment="1">
      <alignment horizontal="right" vertical="center" wrapText="1"/>
    </xf>
    <xf numFmtId="164" fontId="24" fillId="17" borderId="31" xfId="11" applyFont="1" applyFill="1" applyBorder="1" applyAlignment="1">
      <alignment horizontal="left" vertical="center" wrapText="1"/>
    </xf>
    <xf numFmtId="164" fontId="24" fillId="17" borderId="11" xfId="11" applyFont="1" applyFill="1" applyBorder="1" applyAlignment="1">
      <alignment horizontal="left" vertical="center" wrapText="1"/>
    </xf>
    <xf numFmtId="164" fontId="24" fillId="0" borderId="0" xfId="11" applyFont="1" applyFill="1" applyBorder="1" applyAlignment="1">
      <alignment horizontal="left" vertical="center" wrapText="1"/>
    </xf>
    <xf numFmtId="164" fontId="22" fillId="0" borderId="0" xfId="11" applyFont="1" applyAlignment="1">
      <alignment vertical="center" wrapText="1"/>
    </xf>
    <xf numFmtId="164" fontId="23" fillId="0" borderId="31" xfId="12" applyFont="1" applyBorder="1" applyAlignment="1">
      <alignment horizontal="right" vertical="center" wrapText="1"/>
    </xf>
    <xf numFmtId="164" fontId="23" fillId="0" borderId="33" xfId="12" applyFont="1" applyBorder="1" applyAlignment="1">
      <alignment horizontal="right" vertical="center" wrapText="1"/>
    </xf>
    <xf numFmtId="0" fontId="5" fillId="12" borderId="38" xfId="7" applyFont="1" applyFill="1" applyBorder="1" applyAlignment="1">
      <alignment horizontal="left" vertical="center" wrapText="1"/>
    </xf>
    <xf numFmtId="0" fontId="5" fillId="0" borderId="30" xfId="7" quotePrefix="1" applyFont="1" applyBorder="1" applyAlignment="1">
      <alignment horizontal="center" vertical="center" wrapText="1"/>
    </xf>
    <xf numFmtId="0" fontId="5" fillId="0" borderId="31" xfId="7" quotePrefix="1" applyFont="1" applyBorder="1" applyAlignment="1">
      <alignment horizontal="center" vertical="center" wrapText="1"/>
    </xf>
    <xf numFmtId="0" fontId="5" fillId="9" borderId="30" xfId="7" applyFont="1" applyFill="1" applyBorder="1" applyAlignment="1">
      <alignment horizontal="center" vertical="center" wrapText="1"/>
    </xf>
    <xf numFmtId="0" fontId="5" fillId="9" borderId="31" xfId="7" applyFont="1" applyFill="1" applyBorder="1" applyAlignment="1">
      <alignment horizontal="center" vertical="center" wrapText="1"/>
    </xf>
    <xf numFmtId="0" fontId="29" fillId="0" borderId="43" xfId="7" applyFont="1" applyBorder="1" applyAlignment="1">
      <alignment horizontal="center" vertical="center" wrapText="1"/>
    </xf>
    <xf numFmtId="0" fontId="29" fillId="0" borderId="38" xfId="7" applyFont="1" applyBorder="1" applyAlignment="1">
      <alignment horizontal="right" vertical="center" wrapText="1"/>
    </xf>
    <xf numFmtId="164" fontId="29" fillId="0" borderId="33" xfId="11" applyFont="1" applyBorder="1" applyAlignment="1">
      <alignment horizontal="left" vertical="center" wrapText="1"/>
    </xf>
    <xf numFmtId="164" fontId="5" fillId="0" borderId="31" xfId="12" applyFont="1" applyBorder="1" applyAlignment="1">
      <alignment horizontal="right" vertical="center" wrapText="1"/>
    </xf>
    <xf numFmtId="164" fontId="5" fillId="0" borderId="11" xfId="12" applyFont="1" applyBorder="1" applyAlignment="1">
      <alignment horizontal="right" vertical="center" wrapText="1"/>
    </xf>
    <xf numFmtId="164" fontId="23" fillId="0" borderId="33" xfId="11" applyFont="1" applyFill="1" applyBorder="1" applyAlignment="1">
      <alignment horizontal="left" vertical="center" wrapText="1"/>
    </xf>
    <xf numFmtId="164" fontId="23" fillId="0" borderId="31" xfId="12" applyFont="1" applyFill="1" applyBorder="1" applyAlignment="1">
      <alignment horizontal="right" vertical="center" wrapText="1"/>
    </xf>
    <xf numFmtId="164" fontId="23" fillId="0" borderId="11" xfId="12" applyFont="1" applyFill="1" applyBorder="1" applyAlignment="1">
      <alignment horizontal="right" vertical="center" wrapText="1"/>
    </xf>
    <xf numFmtId="0" fontId="5" fillId="16" borderId="38" xfId="7" applyFont="1" applyFill="1" applyBorder="1" applyAlignment="1">
      <alignment horizontal="left" vertical="center" wrapText="1"/>
    </xf>
    <xf numFmtId="164" fontId="5" fillId="16" borderId="33" xfId="11" applyFont="1" applyFill="1" applyBorder="1" applyAlignment="1">
      <alignment horizontal="left" vertical="center" wrapText="1"/>
    </xf>
    <xf numFmtId="0" fontId="28" fillId="15" borderId="45" xfId="13" applyFont="1" applyFill="1" applyBorder="1" applyAlignment="1">
      <alignment horizontal="left" vertical="center"/>
    </xf>
    <xf numFmtId="0" fontId="20" fillId="0" borderId="46" xfId="13" applyFont="1" applyBorder="1" applyAlignment="1">
      <alignment horizontal="center" vertical="center"/>
    </xf>
    <xf numFmtId="0" fontId="28" fillId="0" borderId="46" xfId="13" applyFont="1" applyBorder="1" applyAlignment="1">
      <alignment horizontal="left" vertical="center"/>
    </xf>
    <xf numFmtId="164" fontId="20" fillId="0" borderId="46" xfId="11" applyFont="1" applyFill="1" applyBorder="1" applyAlignment="1">
      <alignment horizontal="center" vertical="center"/>
    </xf>
    <xf numFmtId="164" fontId="20" fillId="0" borderId="46" xfId="12" applyFont="1" applyFill="1" applyBorder="1" applyAlignment="1">
      <alignment horizontal="center" vertical="center"/>
    </xf>
    <xf numFmtId="0" fontId="5" fillId="0" borderId="40" xfId="7" applyFont="1" applyBorder="1" applyAlignment="1">
      <alignment horizontal="left" vertical="center" wrapText="1"/>
    </xf>
    <xf numFmtId="164" fontId="24" fillId="12" borderId="33" xfId="12" applyFont="1" applyFill="1" applyBorder="1" applyAlignment="1">
      <alignment horizontal="right" vertical="center" wrapText="1"/>
    </xf>
    <xf numFmtId="164" fontId="24" fillId="12" borderId="31" xfId="12" applyFont="1" applyFill="1" applyBorder="1" applyAlignment="1">
      <alignment horizontal="right" vertical="center" wrapText="1"/>
    </xf>
    <xf numFmtId="164" fontId="24" fillId="12" borderId="11" xfId="12" applyFont="1" applyFill="1" applyBorder="1" applyAlignment="1">
      <alignment horizontal="right" vertical="center" wrapText="1"/>
    </xf>
    <xf numFmtId="0" fontId="24" fillId="0" borderId="38" xfId="7" applyFont="1" applyBorder="1" applyAlignment="1">
      <alignment horizontal="left" vertical="center" wrapText="1"/>
    </xf>
    <xf numFmtId="164" fontId="5" fillId="0" borderId="31" xfId="12" applyFont="1" applyFill="1" applyBorder="1" applyAlignment="1">
      <alignment horizontal="right" vertical="center" wrapText="1"/>
    </xf>
    <xf numFmtId="164" fontId="5" fillId="0" borderId="11" xfId="12" applyFont="1" applyFill="1" applyBorder="1" applyAlignment="1">
      <alignment horizontal="right" vertical="center" wrapText="1"/>
    </xf>
    <xf numFmtId="164" fontId="20" fillId="15" borderId="35" xfId="12" applyFont="1" applyFill="1" applyBorder="1" applyAlignment="1">
      <alignment horizontal="center" vertical="center"/>
    </xf>
    <xf numFmtId="0" fontId="5" fillId="0" borderId="38" xfId="7" applyFont="1" applyBorder="1" applyAlignment="1">
      <alignment horizontal="left" vertical="center" wrapText="1"/>
    </xf>
    <xf numFmtId="164" fontId="5" fillId="0" borderId="33" xfId="11" applyFont="1" applyFill="1" applyBorder="1" applyAlignment="1">
      <alignment horizontal="left" vertical="center" wrapText="1"/>
    </xf>
    <xf numFmtId="164" fontId="5" fillId="0" borderId="47" xfId="11" applyFont="1" applyBorder="1" applyAlignment="1">
      <alignment horizontal="left" vertical="center" wrapText="1"/>
    </xf>
    <xf numFmtId="164" fontId="23" fillId="17" borderId="48" xfId="11" applyFont="1" applyFill="1" applyBorder="1" applyAlignment="1">
      <alignment horizontal="left" vertical="center" wrapText="1"/>
    </xf>
    <xf numFmtId="164" fontId="4" fillId="9" borderId="0" xfId="11" applyFont="1" applyFill="1" applyAlignment="1">
      <alignment vertical="center"/>
    </xf>
    <xf numFmtId="0" fontId="20" fillId="0" borderId="49" xfId="13" applyFont="1" applyBorder="1" applyAlignment="1">
      <alignment horizontal="center" vertical="center"/>
    </xf>
    <xf numFmtId="0" fontId="28" fillId="0" borderId="50" xfId="13" applyFont="1" applyBorder="1" applyAlignment="1">
      <alignment horizontal="left" vertical="center"/>
    </xf>
    <xf numFmtId="164" fontId="4" fillId="0" borderId="0" xfId="11" applyFont="1" applyFill="1" applyAlignment="1">
      <alignment vertical="center"/>
    </xf>
    <xf numFmtId="0" fontId="20" fillId="15" borderId="9" xfId="13" applyFont="1" applyFill="1" applyBorder="1" applyAlignment="1">
      <alignment horizontal="center" vertical="center"/>
    </xf>
    <xf numFmtId="0" fontId="28" fillId="15" borderId="51" xfId="13" applyFont="1" applyFill="1" applyBorder="1" applyAlignment="1">
      <alignment horizontal="left" vertical="center"/>
    </xf>
    <xf numFmtId="164" fontId="20" fillId="15" borderId="9" xfId="11" applyFont="1" applyFill="1" applyBorder="1" applyAlignment="1">
      <alignment horizontal="center" vertical="center"/>
    </xf>
    <xf numFmtId="164" fontId="20" fillId="15" borderId="52" xfId="12" applyFont="1" applyFill="1" applyBorder="1" applyAlignment="1">
      <alignment horizontal="center" vertical="center"/>
    </xf>
    <xf numFmtId="164" fontId="20" fillId="0" borderId="52" xfId="12" applyFont="1" applyFill="1" applyBorder="1" applyAlignment="1">
      <alignment horizontal="center" vertical="center"/>
    </xf>
    <xf numFmtId="164" fontId="4" fillId="9" borderId="0" xfId="11" applyFont="1" applyFill="1" applyAlignment="1">
      <alignment horizontal="center" vertical="center"/>
    </xf>
    <xf numFmtId="164" fontId="20" fillId="15" borderId="36" xfId="12" applyFont="1" applyFill="1" applyBorder="1" applyAlignment="1">
      <alignment horizontal="left" vertical="center"/>
    </xf>
    <xf numFmtId="164" fontId="20" fillId="15" borderId="11" xfId="12" applyFont="1" applyFill="1" applyBorder="1" applyAlignment="1">
      <alignment horizontal="left" vertical="center"/>
    </xf>
    <xf numFmtId="164" fontId="4" fillId="6" borderId="0" xfId="11" applyFont="1" applyFill="1" applyAlignment="1">
      <alignment horizontal="center" vertical="center"/>
    </xf>
    <xf numFmtId="164" fontId="20" fillId="0" borderId="37" xfId="12" applyFont="1" applyFill="1" applyBorder="1" applyAlignment="1">
      <alignment horizontal="left" vertical="center"/>
    </xf>
    <xf numFmtId="0" fontId="4" fillId="0" borderId="53" xfId="7" applyFont="1" applyBorder="1" applyAlignment="1">
      <alignment horizontal="center" vertical="center" wrapText="1"/>
    </xf>
    <xf numFmtId="0" fontId="4" fillId="0" borderId="54" xfId="7" applyFont="1" applyBorder="1" applyAlignment="1">
      <alignment horizontal="center" vertical="center" wrapText="1"/>
    </xf>
    <xf numFmtId="164" fontId="20" fillId="0" borderId="0" xfId="12" applyFont="1" applyFill="1" applyBorder="1" applyAlignment="1">
      <alignment horizontal="left" vertical="center"/>
    </xf>
    <xf numFmtId="164" fontId="20" fillId="0" borderId="11" xfId="12" applyFont="1" applyFill="1" applyBorder="1" applyAlignment="1">
      <alignment horizontal="left" vertical="center"/>
    </xf>
    <xf numFmtId="0" fontId="4" fillId="9" borderId="55" xfId="7" applyFont="1" applyFill="1" applyBorder="1" applyAlignment="1">
      <alignment horizontal="center" vertical="center" wrapText="1"/>
    </xf>
    <xf numFmtId="0" fontId="4" fillId="9" borderId="56" xfId="7" applyFont="1" applyFill="1" applyBorder="1" applyAlignment="1">
      <alignment horizontal="center" vertical="center" wrapText="1"/>
    </xf>
    <xf numFmtId="0" fontId="28" fillId="15" borderId="57" xfId="13" applyFont="1" applyFill="1" applyBorder="1" applyAlignment="1">
      <alignment horizontal="left" vertical="center"/>
    </xf>
    <xf numFmtId="164" fontId="20" fillId="15" borderId="16" xfId="11" applyFont="1" applyFill="1" applyBorder="1" applyAlignment="1">
      <alignment horizontal="center" vertical="center"/>
    </xf>
    <xf numFmtId="164" fontId="20" fillId="15" borderId="58" xfId="12" applyFont="1" applyFill="1" applyBorder="1" applyAlignment="1">
      <alignment horizontal="left" vertical="center"/>
    </xf>
    <xf numFmtId="0" fontId="4" fillId="9" borderId="0" xfId="10" applyFont="1" applyFill="1" applyAlignment="1">
      <alignment horizontal="right"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164" fontId="4" fillId="0" borderId="0" xfId="11" applyFont="1" applyAlignment="1">
      <alignment vertical="center"/>
    </xf>
    <xf numFmtId="164" fontId="4" fillId="9" borderId="0" xfId="12" applyFont="1" applyFill="1" applyAlignment="1">
      <alignment vertical="center"/>
    </xf>
    <xf numFmtId="0" fontId="4" fillId="9" borderId="0" xfId="7" applyFont="1" applyFill="1" applyAlignment="1">
      <alignment vertical="center"/>
    </xf>
    <xf numFmtId="43" fontId="4" fillId="9" borderId="0" xfId="7" applyNumberFormat="1" applyFont="1" applyFill="1" applyAlignment="1">
      <alignment vertical="center"/>
    </xf>
    <xf numFmtId="0" fontId="2" fillId="9" borderId="0" xfId="7" applyFont="1" applyFill="1" applyAlignment="1">
      <alignment vertical="center"/>
    </xf>
    <xf numFmtId="0" fontId="30" fillId="0" borderId="0" xfId="10" applyFont="1" applyAlignment="1">
      <alignment horizontal="center" vertical="center"/>
    </xf>
    <xf numFmtId="0" fontId="4" fillId="9" borderId="0" xfId="10" applyFont="1" applyFill="1" applyAlignment="1">
      <alignment horizontal="center" vertical="center"/>
    </xf>
    <xf numFmtId="0" fontId="2" fillId="9" borderId="0" xfId="10" applyFont="1" applyFill="1" applyAlignment="1">
      <alignment horizontal="center" vertical="center"/>
    </xf>
    <xf numFmtId="164" fontId="4" fillId="0" borderId="0" xfId="11" applyFont="1" applyAlignment="1">
      <alignment horizontal="center" vertical="center"/>
    </xf>
    <xf numFmtId="164" fontId="4" fillId="9" borderId="0" xfId="12" applyFont="1" applyFill="1" applyAlignment="1">
      <alignment horizontal="center" vertical="center"/>
    </xf>
    <xf numFmtId="0" fontId="31" fillId="0" borderId="0" xfId="10" applyFont="1" applyAlignment="1">
      <alignment horizontal="left" vertical="top"/>
    </xf>
    <xf numFmtId="0" fontId="31" fillId="0" borderId="0" xfId="10" applyFont="1" applyAlignment="1">
      <alignment vertical="center"/>
    </xf>
    <xf numFmtId="164" fontId="32" fillId="0" borderId="0" xfId="11" applyFont="1" applyAlignment="1">
      <alignment vertical="center"/>
    </xf>
    <xf numFmtId="164" fontId="32" fillId="9" borderId="0" xfId="12" applyFont="1" applyFill="1" applyAlignment="1">
      <alignment vertical="center"/>
    </xf>
    <xf numFmtId="0" fontId="32" fillId="9" borderId="0" xfId="10" applyFont="1" applyFill="1" applyAlignment="1">
      <alignment vertical="center"/>
    </xf>
    <xf numFmtId="164" fontId="32" fillId="6" borderId="0" xfId="11" applyFont="1" applyFill="1" applyAlignment="1">
      <alignment horizontal="center" vertical="center"/>
    </xf>
    <xf numFmtId="164" fontId="32" fillId="6" borderId="0" xfId="10" applyNumberFormat="1" applyFont="1" applyFill="1" applyAlignment="1">
      <alignment horizontal="center" vertical="center"/>
    </xf>
    <xf numFmtId="164" fontId="32" fillId="0" borderId="0" xfId="10" applyNumberFormat="1" applyFont="1" applyAlignment="1">
      <alignment horizontal="center" vertical="center"/>
    </xf>
    <xf numFmtId="0" fontId="33" fillId="0" borderId="0" xfId="10" applyFont="1" applyAlignment="1">
      <alignment horizontal="left" vertical="center"/>
    </xf>
    <xf numFmtId="0" fontId="32" fillId="0" borderId="0" xfId="7" applyFont="1" applyAlignment="1">
      <alignment vertical="center"/>
    </xf>
    <xf numFmtId="0" fontId="32" fillId="9" borderId="0" xfId="7" applyFont="1" applyFill="1" applyAlignment="1">
      <alignment vertical="center"/>
    </xf>
    <xf numFmtId="0" fontId="31" fillId="9" borderId="0" xfId="10" applyFont="1" applyFill="1" applyAlignment="1">
      <alignment horizontal="right" vertical="center"/>
    </xf>
    <xf numFmtId="0" fontId="32" fillId="0" borderId="0" xfId="10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2" fillId="9" borderId="0" xfId="10" applyFont="1" applyFill="1" applyAlignment="1">
      <alignment horizontal="center" vertical="center"/>
    </xf>
    <xf numFmtId="164" fontId="32" fillId="9" borderId="0" xfId="11" applyFont="1" applyFill="1" applyAlignment="1">
      <alignment horizontal="right" vertical="center"/>
    </xf>
    <xf numFmtId="0" fontId="31" fillId="9" borderId="0" xfId="10" applyFont="1" applyFill="1" applyAlignment="1">
      <alignment horizontal="center" vertical="center"/>
    </xf>
    <xf numFmtId="0" fontId="33" fillId="0" borderId="0" xfId="10" applyFont="1" applyAlignment="1">
      <alignment horizontal="center" vertical="center"/>
    </xf>
    <xf numFmtId="164" fontId="32" fillId="9" borderId="0" xfId="11" applyFont="1" applyFill="1" applyAlignment="1">
      <alignment vertical="center"/>
    </xf>
    <xf numFmtId="164" fontId="32" fillId="0" borderId="0" xfId="10" applyNumberFormat="1" applyFont="1" applyAlignment="1">
      <alignment vertical="center"/>
    </xf>
    <xf numFmtId="164" fontId="32" fillId="9" borderId="0" xfId="12" applyFont="1" applyFill="1" applyAlignment="1">
      <alignment horizontal="center" vertical="center"/>
    </xf>
    <xf numFmtId="164" fontId="32" fillId="0" borderId="0" xfId="11" applyFont="1" applyAlignment="1">
      <alignment horizontal="center" vertical="center"/>
    </xf>
    <xf numFmtId="164" fontId="32" fillId="6" borderId="0" xfId="12" applyFont="1" applyFill="1" applyAlignment="1">
      <alignment horizontal="center" vertical="center"/>
    </xf>
    <xf numFmtId="164" fontId="4" fillId="6" borderId="0" xfId="12" applyFont="1" applyFill="1" applyAlignment="1">
      <alignment horizontal="center" vertical="center"/>
    </xf>
  </cellXfs>
  <cellStyles count="14">
    <cellStyle name="Migliaia" xfId="1" builtinId="3"/>
    <cellStyle name="Migliaia 10" xfId="9"/>
    <cellStyle name="Migliaia 15" xfId="6"/>
    <cellStyle name="Migliaia 19" xfId="12"/>
    <cellStyle name="Migliaia 2 18" xfId="3"/>
    <cellStyle name="Migliaia 20" xfId="11"/>
    <cellStyle name="Normal_Sheet1 2" xfId="7"/>
    <cellStyle name="Normal_Sheet1 2_MOD CE ED SP 2011 Mail Pacifico 27 apr 2012" xfId="5"/>
    <cellStyle name="Normale" xfId="0" builtinId="0"/>
    <cellStyle name="Normale 2 4" xfId="2"/>
    <cellStyle name="Normale 2_Cee Esteso 2013.v.0.1" xfId="13"/>
    <cellStyle name="Normale_Asl 6_Raccordo MONISANIT al 31 dicembre 2007 (v. FINALE del 30.05.2008) 2" xfId="8"/>
    <cellStyle name="Normale_Foglio1" xfId="4"/>
    <cellStyle name="Normale_Mattone CE_Budget 2008 (v. 0.5 del 12.02.2008) 2" xfId="1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C_bilancio%20di%20previsione%202025_V_19_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uboldi\Desktop\tetti_Baraldi\Verifica_tetti_Agenzia\Modello_ne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Documents%20and%20Settings\scivaa1\Desktop\tariffario%20base%20Trento_A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o4194052/Desktop/scanner/Nuovo%20Fabbisogn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Regione%20Abruzzo\Abruzzo%202015\MATERIALE%20ABRUZZO\PERSONALE\CA\Personale%20per%20strutture_V.0.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8F1D3\MOTORE-REGIONE-Riepilogo-STAT_MOB-PASS-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Lavori\Coopers%20&amp;%20Lybrand\AUSL%20Chieti\Contabilit&#224;\Bilancio%2006-99\Bilancio%20riclassificato0699%20C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wCDati\CLIENTI\REGIONE%20ABRUZZO%20-%20Advisor\Privati\Anno%202010\Macintosh%20HDUsers\lorenzoventurini\Desktop\Tetti\definitivi\Sintesi_tetti_+amb(v_arrotondamenti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CONTO ECONOM 23 vs cons 22"/>
      <sheetName val="CE  23 vs cons 22"/>
      <sheetName val="Raccordo CE"/>
      <sheetName val=" Nuovo Modello CE"/>
      <sheetName val="Prospetto di sintesi DG"/>
      <sheetName val="bilanciodiverifica_09_12_24"/>
      <sheetName val="PREVISIONALE 2025"/>
      <sheetName val="Foglio3"/>
      <sheetName val="Foglio2"/>
      <sheetName val="PdC"/>
      <sheetName val="COMPONENTE SOCIALE"/>
      <sheetName val="INTERESSI DI MORA"/>
      <sheetName val="tabelle per relazione sulla ges"/>
      <sheetName val="Tabelle_sintesi x relaz."/>
      <sheetName val="Tabelle_dettaglio x correz"/>
      <sheetName val="rinnovi contrattuali 202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F5" t="str">
            <v>70010000005</v>
          </cell>
          <cell r="G5" t="str">
            <v>Medicinali con AIC</v>
          </cell>
          <cell r="H5" t="str">
            <v>BA0040</v>
          </cell>
          <cell r="I5">
            <v>70010000006</v>
          </cell>
          <cell r="J5" t="str">
            <v>700.100.00006</v>
          </cell>
          <cell r="K5" t="str">
            <v>MedicinaliconAIC</v>
          </cell>
          <cell r="L5" t="str">
            <v>SI</v>
          </cell>
          <cell r="M5" t="str">
            <v>B.1.A.1.1)MedicinaliconAIC,adeccezionedivaccini,emoderivatidiproduzioneregionale,ossigenoealtrigasmedicali</v>
          </cell>
          <cell r="N5">
            <v>60606292.380000003</v>
          </cell>
          <cell r="O5">
            <v>61718381.329999998</v>
          </cell>
          <cell r="P5">
            <v>60675102.5</v>
          </cell>
          <cell r="Q5">
            <v>64256495.30539196</v>
          </cell>
          <cell r="R5">
            <v>67559403.280000001</v>
          </cell>
          <cell r="S5">
            <v>79828615.040000007</v>
          </cell>
          <cell r="T5">
            <v>75652616.879999995</v>
          </cell>
          <cell r="U5">
            <v>86225411.232978433</v>
          </cell>
          <cell r="V5">
            <v>64570769.270000003</v>
          </cell>
          <cell r="W5">
            <v>81896052.489999995</v>
          </cell>
          <cell r="Y5">
            <v>4311270.561648922</v>
          </cell>
          <cell r="AD5">
            <v>92349675.624200001</v>
          </cell>
          <cell r="AE5">
            <v>92349675.620000005</v>
          </cell>
        </row>
        <row r="6">
          <cell r="F6" t="str">
            <v>70010000015</v>
          </cell>
          <cell r="G6" t="str">
            <v>Epatite C HCV - farmaci</v>
          </cell>
          <cell r="H6" t="str">
            <v>BA0040</v>
          </cell>
          <cell r="I6">
            <v>70010000008</v>
          </cell>
          <cell r="J6" t="str">
            <v>700.100.00008</v>
          </cell>
          <cell r="K6" t="str">
            <v>Epatite C HCV</v>
          </cell>
          <cell r="L6" t="str">
            <v>SI</v>
          </cell>
          <cell r="M6" t="str">
            <v>B.1.A.1.1) Medicinali con AIC, ad eccezione di vaccini, emoderivati di produzione regionale, ossigeno e altri gas medicali</v>
          </cell>
          <cell r="N6">
            <v>548931.61</v>
          </cell>
          <cell r="O6">
            <v>797991.05</v>
          </cell>
          <cell r="P6">
            <v>2043163.22</v>
          </cell>
          <cell r="Q6">
            <v>652614.19001926621</v>
          </cell>
          <cell r="R6">
            <v>684907.51</v>
          </cell>
          <cell r="S6">
            <v>608392.99</v>
          </cell>
          <cell r="T6">
            <v>280007.24</v>
          </cell>
          <cell r="U6">
            <v>0</v>
          </cell>
          <cell r="V6">
            <v>0</v>
          </cell>
          <cell r="Y6">
            <v>0</v>
          </cell>
          <cell r="AD6">
            <v>0</v>
          </cell>
          <cell r="AE6">
            <v>0</v>
          </cell>
        </row>
        <row r="7">
          <cell r="F7" t="str">
            <v>70010000020</v>
          </cell>
          <cell r="G7" t="str">
            <v>Medicinali senza AIC</v>
          </cell>
          <cell r="H7" t="str">
            <v>BA0050</v>
          </cell>
          <cell r="I7">
            <v>70010000009</v>
          </cell>
          <cell r="J7" t="str">
            <v>700.100.00009</v>
          </cell>
          <cell r="K7" t="str">
            <v>Medicinali senza AIC</v>
          </cell>
          <cell r="L7" t="str">
            <v>SI</v>
          </cell>
          <cell r="M7" t="str">
            <v>B.1.A.1.2) Medicinali senza AIC</v>
          </cell>
          <cell r="N7">
            <v>280678.65000000002</v>
          </cell>
          <cell r="O7">
            <v>182345.15</v>
          </cell>
          <cell r="P7">
            <v>169756.59</v>
          </cell>
          <cell r="Q7">
            <v>84511.649735742525</v>
          </cell>
          <cell r="R7">
            <v>85997.38</v>
          </cell>
          <cell r="S7">
            <v>146538.82999999999</v>
          </cell>
          <cell r="T7">
            <v>219733.45</v>
          </cell>
          <cell r="U7">
            <v>191008.69337053486</v>
          </cell>
          <cell r="V7">
            <v>160015.69</v>
          </cell>
          <cell r="W7">
            <v>236927.18</v>
          </cell>
          <cell r="Y7">
            <v>9550.4346685267428</v>
          </cell>
          <cell r="AD7">
            <v>200559.12803906162</v>
          </cell>
          <cell r="AE7">
            <v>200559.13</v>
          </cell>
        </row>
        <row r="8">
          <cell r="F8" t="str">
            <v>70010000025</v>
          </cell>
          <cell r="G8" t="str">
            <v>Ossigeno Terapeutico e altri Gas Medicali Con AIC</v>
          </cell>
          <cell r="H8" t="str">
            <v>BA0051</v>
          </cell>
          <cell r="I8">
            <v>70010000011</v>
          </cell>
          <cell r="J8" t="str">
            <v>700.100.00011</v>
          </cell>
          <cell r="K8" t="str">
            <v>Ossigeno Terap. e altri Gas Medicali Con AIC</v>
          </cell>
          <cell r="L8" t="str">
            <v>SI</v>
          </cell>
          <cell r="M8" t="str">
            <v>B.1.A.1.3) Ossigeno e altri gas medicali</v>
          </cell>
          <cell r="N8">
            <v>2094435.07</v>
          </cell>
          <cell r="O8">
            <v>2466071.7400000002</v>
          </cell>
          <cell r="P8">
            <v>2239166.56</v>
          </cell>
          <cell r="Q8">
            <v>1565131.5039084884</v>
          </cell>
          <cell r="R8">
            <v>1795697.32</v>
          </cell>
          <cell r="S8">
            <v>1994452.04</v>
          </cell>
          <cell r="T8">
            <v>1955391.05</v>
          </cell>
          <cell r="U8">
            <v>1448834.9750000001</v>
          </cell>
          <cell r="V8">
            <v>1367052.62</v>
          </cell>
          <cell r="W8">
            <v>1505570.4</v>
          </cell>
          <cell r="Y8">
            <v>72441.748749999999</v>
          </cell>
          <cell r="AC8">
            <v>400000</v>
          </cell>
          <cell r="AD8">
            <v>1921276.7237500001</v>
          </cell>
          <cell r="AE8">
            <v>1921276.72</v>
          </cell>
        </row>
        <row r="9">
          <cell r="F9" t="str">
            <v>70010000030</v>
          </cell>
          <cell r="G9" t="str">
            <v>Ossigeno Terapeutico e altri Gas Medicali Senza AIC</v>
          </cell>
          <cell r="H9" t="str">
            <v>BA0050</v>
          </cell>
          <cell r="I9">
            <v>70010000014</v>
          </cell>
          <cell r="J9" t="str">
            <v>700.100.00014</v>
          </cell>
          <cell r="K9" t="str">
            <v>Ossigeno Terap. e altri Gas Medicali Senza AIC</v>
          </cell>
          <cell r="L9" t="str">
            <v>SI</v>
          </cell>
          <cell r="M9" t="str">
            <v>B.1.A.1.2) Medicinali senza AIC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690.57</v>
          </cell>
          <cell r="V9">
            <v>1110.47</v>
          </cell>
          <cell r="W9">
            <v>2325.09</v>
          </cell>
          <cell r="Y9">
            <v>34.528500000000001</v>
          </cell>
          <cell r="AD9">
            <v>725.09850000000006</v>
          </cell>
          <cell r="AE9">
            <v>725.1</v>
          </cell>
        </row>
        <row r="10">
          <cell r="F10" t="str">
            <v>70010000035</v>
          </cell>
          <cell r="G10" t="str">
            <v>Emoderivati fuori produzione regionale senza AIC</v>
          </cell>
          <cell r="H10" t="str">
            <v>BA0050</v>
          </cell>
          <cell r="I10">
            <v>70010000018</v>
          </cell>
          <cell r="J10" t="str">
            <v>700.100.00018</v>
          </cell>
          <cell r="K10" t="str">
            <v>Emoderivati fuori produzione regionale</v>
          </cell>
          <cell r="L10" t="str">
            <v>SI</v>
          </cell>
          <cell r="M10" t="str">
            <v>B.1.A.2.3) da altri soggetti</v>
          </cell>
          <cell r="N10">
            <v>3024596.15</v>
          </cell>
          <cell r="O10">
            <v>3984183.19</v>
          </cell>
          <cell r="P10">
            <v>3417752.76</v>
          </cell>
          <cell r="Q10">
            <v>3426986.5466666669</v>
          </cell>
          <cell r="R10">
            <v>3107266.65</v>
          </cell>
          <cell r="S10">
            <v>2178651.41</v>
          </cell>
          <cell r="T10">
            <v>1126675.31</v>
          </cell>
          <cell r="U10">
            <v>953683.69</v>
          </cell>
          <cell r="V10">
            <v>203683.69</v>
          </cell>
          <cell r="W10">
            <v>325039.93</v>
          </cell>
          <cell r="Y10">
            <v>47684.184499999996</v>
          </cell>
          <cell r="AC10">
            <v>-450000</v>
          </cell>
          <cell r="AD10">
            <v>551367.87449999992</v>
          </cell>
          <cell r="AE10">
            <v>551367.87</v>
          </cell>
        </row>
        <row r="11">
          <cell r="F11" t="str">
            <v>70010000040</v>
          </cell>
          <cell r="G11" t="str">
            <v>Prodotti dietetici</v>
          </cell>
          <cell r="H11" t="str">
            <v>BA0250</v>
          </cell>
          <cell r="I11">
            <v>70010000020</v>
          </cell>
          <cell r="J11" t="str">
            <v>700.100.00020</v>
          </cell>
          <cell r="K11" t="str">
            <v>Prodotti dietetici</v>
          </cell>
          <cell r="L11" t="str">
            <v>SI</v>
          </cell>
          <cell r="M11" t="str">
            <v>B.1.A.4)  Prodotti dietetici</v>
          </cell>
          <cell r="N11">
            <v>890348.26</v>
          </cell>
          <cell r="O11">
            <v>966544.46</v>
          </cell>
          <cell r="P11">
            <v>1083249.6499999999</v>
          </cell>
          <cell r="Q11">
            <v>912374.96</v>
          </cell>
          <cell r="R11">
            <v>895977.75</v>
          </cell>
          <cell r="S11">
            <v>945911.48</v>
          </cell>
          <cell r="T11">
            <v>941297.71</v>
          </cell>
          <cell r="U11">
            <v>692923.51</v>
          </cell>
          <cell r="V11">
            <v>739334.3</v>
          </cell>
          <cell r="W11">
            <v>935685.16</v>
          </cell>
          <cell r="Y11">
            <v>34646.175499999998</v>
          </cell>
          <cell r="AD11">
            <v>727569.68550000002</v>
          </cell>
          <cell r="AE11">
            <v>727569.69</v>
          </cell>
        </row>
        <row r="12">
          <cell r="F12" t="str">
            <v>70010000045</v>
          </cell>
          <cell r="G12" t="str">
            <v>Emoderivati di produzione regionale da pubblico (Aziende Sanitarie pubbliche della Regione) - Mobilità intraregionale</v>
          </cell>
          <cell r="H12" t="str">
            <v>BA0061</v>
          </cell>
          <cell r="I12">
            <v>70010000021</v>
          </cell>
          <cell r="J12" t="str">
            <v>700.100.00021</v>
          </cell>
          <cell r="K12" t="str">
            <v>Emoderivati di produzione regionale da pubblico (Aziende Sanitarie pubbliche della Regione) - Mobilità intraregionale</v>
          </cell>
          <cell r="L12" t="str">
            <v>SI</v>
          </cell>
          <cell r="M12" t="str">
            <v>B.1.A.1.4.1) Emoderivati di produzione regionale da pubblico (Aziende sanitarie pubbliche della Regione) - Mobilità intraregionale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Y12">
            <v>0</v>
          </cell>
          <cell r="AD12">
            <v>0</v>
          </cell>
          <cell r="AE12">
            <v>0</v>
          </cell>
        </row>
        <row r="13">
          <cell r="F13" t="str">
            <v>70010000050</v>
          </cell>
          <cell r="G13" t="str">
            <v>Emoderivati di produzione regionale da pubblico (Aziende Sanitarie pubbliche della Regione) - Mobilità extraregionale</v>
          </cell>
          <cell r="H13" t="str">
            <v>BA0062</v>
          </cell>
          <cell r="I13">
            <v>70010000022</v>
          </cell>
          <cell r="J13" t="str">
            <v>700.100.00022</v>
          </cell>
          <cell r="K13" t="str">
            <v>Emoderivati di produzione regionale da pubblico (Aziende Sanitarie pubbliche della Regione) - Mobilità extraregionale</v>
          </cell>
          <cell r="L13" t="str">
            <v>SI</v>
          </cell>
          <cell r="M13" t="str">
            <v>B.1.A.1.4.2) Emoderivati di produzione regionale da pubblico (Aziende sanitarie pubbliche della Regione) - Mobilità extraregionale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Y13">
            <v>0</v>
          </cell>
          <cell r="AD13">
            <v>0</v>
          </cell>
          <cell r="AE13">
            <v>0</v>
          </cell>
        </row>
        <row r="14">
          <cell r="F14" t="str">
            <v>70010000055</v>
          </cell>
          <cell r="G14" t="str">
            <v>Emoderivati di produzione regionale da altri soggetti</v>
          </cell>
          <cell r="H14" t="str">
            <v>BA0063</v>
          </cell>
          <cell r="I14">
            <v>70010000023</v>
          </cell>
          <cell r="J14" t="str">
            <v>700.100.00023</v>
          </cell>
          <cell r="K14" t="str">
            <v>Emoderivati di produzione regionale da altri soggetti</v>
          </cell>
          <cell r="L14" t="str">
            <v>SI</v>
          </cell>
          <cell r="M14" t="str">
            <v>B.1.A.1.4.3) Emoderivati di produzione regionale da altri soggetti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530</v>
          </cell>
          <cell r="V14">
            <v>353.5</v>
          </cell>
          <cell r="Y14">
            <v>26.5</v>
          </cell>
          <cell r="AD14">
            <v>556.5</v>
          </cell>
          <cell r="AE14">
            <v>556.5</v>
          </cell>
        </row>
        <row r="15">
          <cell r="F15" t="str">
            <v>70010000060</v>
          </cell>
          <cell r="G15" t="str">
            <v>Sieri</v>
          </cell>
          <cell r="H15" t="str">
            <v>BA0260</v>
          </cell>
          <cell r="I15">
            <v>70010000025</v>
          </cell>
          <cell r="J15" t="str">
            <v>700.100.00025</v>
          </cell>
          <cell r="K15" t="str">
            <v>Sieri</v>
          </cell>
          <cell r="L15" t="str">
            <v>SI</v>
          </cell>
          <cell r="M15" t="str">
            <v>B.1.A.5)  Materiali per la profilassi (vaccini)</v>
          </cell>
          <cell r="N15">
            <v>0</v>
          </cell>
          <cell r="O15">
            <v>0</v>
          </cell>
          <cell r="P15">
            <v>364.54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Y15">
            <v>0</v>
          </cell>
          <cell r="AD15">
            <v>0</v>
          </cell>
          <cell r="AE15">
            <v>0</v>
          </cell>
        </row>
        <row r="16">
          <cell r="F16" t="str">
            <v>70010000065</v>
          </cell>
          <cell r="G16" t="str">
            <v>Vaccini</v>
          </cell>
          <cell r="H16" t="str">
            <v>BA0260</v>
          </cell>
          <cell r="I16">
            <v>70010000030</v>
          </cell>
          <cell r="J16" t="str">
            <v>700.100.00030</v>
          </cell>
          <cell r="K16" t="str">
            <v>Vaccini</v>
          </cell>
          <cell r="L16" t="str">
            <v>SI</v>
          </cell>
          <cell r="M16" t="str">
            <v>B.1.A.5)  Materiali per la profilassi (vaccini)</v>
          </cell>
          <cell r="N16">
            <v>5715319.3899999997</v>
          </cell>
          <cell r="O16">
            <v>4665131.3499999996</v>
          </cell>
          <cell r="P16">
            <v>4838501.4400000004</v>
          </cell>
          <cell r="Q16">
            <v>3613559.0533333332</v>
          </cell>
          <cell r="R16">
            <v>3682899.5</v>
          </cell>
          <cell r="S16">
            <v>4239208.55</v>
          </cell>
          <cell r="T16">
            <v>4855305.1399999997</v>
          </cell>
          <cell r="U16">
            <v>3923282.41</v>
          </cell>
          <cell r="V16">
            <v>2864280.88</v>
          </cell>
          <cell r="W16">
            <v>5159252.26</v>
          </cell>
          <cell r="Y16">
            <v>196164.12050000002</v>
          </cell>
          <cell r="AC16">
            <v>700000</v>
          </cell>
          <cell r="AD16">
            <v>4819446.5305000003</v>
          </cell>
          <cell r="AE16">
            <v>4819446.53</v>
          </cell>
        </row>
        <row r="17">
          <cell r="F17" t="str">
            <v>70010000070</v>
          </cell>
          <cell r="G17" t="str">
            <v xml:space="preserve">Materiali diagnostici </v>
          </cell>
          <cell r="H17" t="str">
            <v>BA0240</v>
          </cell>
          <cell r="I17">
            <v>70010000036</v>
          </cell>
          <cell r="J17" t="str">
            <v>700.100.00036</v>
          </cell>
          <cell r="K17" t="str">
            <v xml:space="preserve">Materiali diagnostici </v>
          </cell>
          <cell r="L17" t="str">
            <v>SI</v>
          </cell>
          <cell r="M17" t="str">
            <v>B.1.A.3.3)  Dispositivi medico diagnostici in vitro (IVD)</v>
          </cell>
          <cell r="N17">
            <v>10267124.09</v>
          </cell>
          <cell r="O17">
            <v>11651105.26</v>
          </cell>
          <cell r="P17">
            <v>8945042.8699999992</v>
          </cell>
          <cell r="Q17">
            <v>10581627.48</v>
          </cell>
          <cell r="R17">
            <v>10981805.41</v>
          </cell>
          <cell r="S17">
            <v>10369839.439999999</v>
          </cell>
          <cell r="T17">
            <v>10523334.699999999</v>
          </cell>
          <cell r="U17">
            <v>10998048.52</v>
          </cell>
          <cell r="V17">
            <v>8064050.29</v>
          </cell>
          <cell r="W17">
            <v>10004787.57</v>
          </cell>
          <cell r="Y17">
            <v>549902.42599999998</v>
          </cell>
          <cell r="AC17">
            <v>-400000</v>
          </cell>
          <cell r="AD17">
            <v>10747950.945999999</v>
          </cell>
          <cell r="AE17">
            <v>10747950.949999999</v>
          </cell>
        </row>
        <row r="18">
          <cell r="F18" t="str">
            <v>70010000075</v>
          </cell>
          <cell r="G18" t="str">
            <v>Prodotti chimici</v>
          </cell>
          <cell r="H18" t="str">
            <v>BA0270</v>
          </cell>
          <cell r="I18">
            <v>70010000039</v>
          </cell>
          <cell r="J18" t="str">
            <v>700.100.00039</v>
          </cell>
          <cell r="K18" t="str">
            <v>Prodotti chimici</v>
          </cell>
          <cell r="L18" t="str">
            <v>SI</v>
          </cell>
          <cell r="M18" t="str">
            <v>B.1.A.6)  Prodotti chimici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Y18">
            <v>0</v>
          </cell>
          <cell r="AD18">
            <v>0</v>
          </cell>
          <cell r="AE18">
            <v>0</v>
          </cell>
        </row>
        <row r="19">
          <cell r="F19" t="str">
            <v>70010000080</v>
          </cell>
          <cell r="G19" t="str">
            <v>Mater. diagn., lastre RX, carta per ECG, ecc.</v>
          </cell>
          <cell r="H19" t="str">
            <v>BA0220</v>
          </cell>
          <cell r="I19">
            <v>70010000040</v>
          </cell>
          <cell r="J19" t="str">
            <v>700.100.00040</v>
          </cell>
          <cell r="K19" t="str">
            <v>Mater. diagn., lastre RX, carta per ECG, ecc.</v>
          </cell>
          <cell r="L19" t="str">
            <v>SI</v>
          </cell>
          <cell r="M19" t="str">
            <v xml:space="preserve">B.1.A.3.1)  Dispositivi medici </v>
          </cell>
          <cell r="N19">
            <v>185221.98</v>
          </cell>
          <cell r="O19">
            <v>155551.14000000001</v>
          </cell>
          <cell r="P19">
            <v>231802.03</v>
          </cell>
          <cell r="Q19">
            <v>107113.87910544139</v>
          </cell>
          <cell r="R19">
            <v>120971.49</v>
          </cell>
          <cell r="S19">
            <v>104265.01</v>
          </cell>
          <cell r="T19">
            <v>97837.41</v>
          </cell>
          <cell r="U19">
            <v>83677.365000000005</v>
          </cell>
          <cell r="V19">
            <v>60101.88</v>
          </cell>
          <cell r="W19">
            <v>69899.25</v>
          </cell>
          <cell r="Y19">
            <v>4183.8682500000004</v>
          </cell>
          <cell r="AD19">
            <v>87861.233250000005</v>
          </cell>
          <cell r="AE19">
            <v>87861.23</v>
          </cell>
        </row>
        <row r="20">
          <cell r="F20" t="str">
            <v>70010000085</v>
          </cell>
          <cell r="G20" t="str">
            <v>Mezzi di contrasto per RX</v>
          </cell>
          <cell r="H20" t="str">
            <v>BA0040</v>
          </cell>
          <cell r="I20">
            <v>70010000045</v>
          </cell>
          <cell r="J20" t="str">
            <v>700.100.00045</v>
          </cell>
          <cell r="K20" t="str">
            <v>Mezzi di contrasto per RX</v>
          </cell>
          <cell r="L20" t="str">
            <v>SI</v>
          </cell>
          <cell r="M20" t="str">
            <v>B.1.A.1.1) Medicinali con AIC, ad eccezione di vaccini, emoderivati di produzione regionale, ossigeno e altri gas medicali</v>
          </cell>
          <cell r="N20">
            <v>814907.59</v>
          </cell>
          <cell r="O20">
            <v>624792.80000000005</v>
          </cell>
          <cell r="P20">
            <v>766087.53</v>
          </cell>
          <cell r="Q20">
            <v>1081938.9242778791</v>
          </cell>
          <cell r="R20">
            <v>1022191.68</v>
          </cell>
          <cell r="S20">
            <v>1333081.6499999999</v>
          </cell>
          <cell r="T20">
            <v>1058287.1000000001</v>
          </cell>
          <cell r="U20">
            <v>1198208.7000000002</v>
          </cell>
          <cell r="V20">
            <v>846802.76</v>
          </cell>
          <cell r="W20">
            <v>1064989.74</v>
          </cell>
          <cell r="Y20">
            <v>59910.435000000012</v>
          </cell>
          <cell r="AC20">
            <v>-100000</v>
          </cell>
          <cell r="AD20">
            <v>1158119.1350000002</v>
          </cell>
          <cell r="AE20">
            <v>1158119.1399999999</v>
          </cell>
        </row>
        <row r="21">
          <cell r="F21" t="str">
            <v>70010000090</v>
          </cell>
          <cell r="G21" t="str">
            <v>Dispositivi medici e materiali sanitari</v>
          </cell>
          <cell r="H21" t="str">
            <v>BA0220</v>
          </cell>
          <cell r="I21">
            <v>70010000050</v>
          </cell>
          <cell r="J21" t="str">
            <v>700.100.00050</v>
          </cell>
          <cell r="K21" t="str">
            <v>Presidi chirurgici e materiali sanitari</v>
          </cell>
          <cell r="L21" t="str">
            <v>SI</v>
          </cell>
          <cell r="M21" t="str">
            <v xml:space="preserve">B.1.A.3.1)  Dispositivi medici </v>
          </cell>
          <cell r="N21">
            <v>17096292.289999999</v>
          </cell>
          <cell r="O21">
            <v>14804116.130000001</v>
          </cell>
          <cell r="P21">
            <v>13216466.35</v>
          </cell>
          <cell r="Q21">
            <v>15627258.420152292</v>
          </cell>
          <cell r="R21">
            <v>17107621.359999999</v>
          </cell>
          <cell r="S21">
            <v>19634566.600000001</v>
          </cell>
          <cell r="T21">
            <v>18052308.239999998</v>
          </cell>
          <cell r="U21">
            <v>18262873.350000001</v>
          </cell>
          <cell r="V21">
            <v>13463650.73</v>
          </cell>
          <cell r="W21">
            <v>16948489.219999999</v>
          </cell>
          <cell r="Y21">
            <v>913143.66749999998</v>
          </cell>
          <cell r="AC21">
            <v>-350000</v>
          </cell>
          <cell r="AD21">
            <v>18826017.017500002</v>
          </cell>
          <cell r="AE21">
            <v>18826017.02</v>
          </cell>
        </row>
        <row r="22">
          <cell r="F22" t="str">
            <v>70010000095</v>
          </cell>
          <cell r="G22" t="str">
            <v>Dispositivi impiantabili attivi</v>
          </cell>
          <cell r="H22" t="str">
            <v>BA0230</v>
          </cell>
          <cell r="I22">
            <v>70010000056</v>
          </cell>
          <cell r="J22" t="str">
            <v>700.100.00056</v>
          </cell>
          <cell r="K22" t="str">
            <v>Protesi impiantabili attive</v>
          </cell>
          <cell r="L22" t="str">
            <v>SI</v>
          </cell>
          <cell r="M22" t="str">
            <v>B.1.A.3.2)  Dispositivi medici impiantabili attivi</v>
          </cell>
          <cell r="N22">
            <v>4501187.7</v>
          </cell>
          <cell r="O22">
            <v>5348489.59</v>
          </cell>
          <cell r="P22">
            <v>5469426.3300000001</v>
          </cell>
          <cell r="Q22">
            <v>2768018.4533333336</v>
          </cell>
          <cell r="R22">
            <v>3189777.9</v>
          </cell>
          <cell r="S22">
            <v>2860143.29</v>
          </cell>
          <cell r="T22">
            <v>2900950.42</v>
          </cell>
          <cell r="U22">
            <v>2277514.6149999998</v>
          </cell>
          <cell r="V22">
            <v>2319915.2599999998</v>
          </cell>
          <cell r="W22">
            <v>2445256.0699999998</v>
          </cell>
          <cell r="Y22">
            <v>113875.73074999999</v>
          </cell>
          <cell r="AC22">
            <v>900000</v>
          </cell>
          <cell r="AD22">
            <v>3291390.3457499999</v>
          </cell>
          <cell r="AE22">
            <v>3291390.35</v>
          </cell>
        </row>
        <row r="23">
          <cell r="F23" t="str">
            <v>70010000100</v>
          </cell>
          <cell r="G23" t="str">
            <v>Altre Protesi</v>
          </cell>
          <cell r="H23" t="str">
            <v>BA0220</v>
          </cell>
          <cell r="I23">
            <v>70010000058</v>
          </cell>
          <cell r="J23" t="str">
            <v>700.100.00058</v>
          </cell>
          <cell r="K23" t="str">
            <v>Altre Protesi</v>
          </cell>
          <cell r="L23" t="str">
            <v>SI</v>
          </cell>
          <cell r="M23" t="str">
            <v xml:space="preserve">B.1.A.3.1)  Dispositivi medici </v>
          </cell>
          <cell r="N23">
            <v>381137.61</v>
          </cell>
          <cell r="O23">
            <v>0</v>
          </cell>
          <cell r="P23">
            <v>0</v>
          </cell>
          <cell r="Q23">
            <v>2762251.2694912665</v>
          </cell>
          <cell r="R23">
            <v>3707086.87</v>
          </cell>
          <cell r="S23">
            <v>3334057.07</v>
          </cell>
          <cell r="T23">
            <v>4362519.4000000004</v>
          </cell>
          <cell r="U23">
            <v>4288917.3249999993</v>
          </cell>
          <cell r="V23">
            <v>3177020.42</v>
          </cell>
          <cell r="W23">
            <v>4118562.36</v>
          </cell>
          <cell r="Y23">
            <v>214445.86624999996</v>
          </cell>
          <cell r="AC23">
            <v>90000</v>
          </cell>
          <cell r="AD23">
            <v>4593363.1912499992</v>
          </cell>
          <cell r="AE23">
            <v>4593363.1900000004</v>
          </cell>
        </row>
        <row r="24">
          <cell r="F24" t="str">
            <v>70010000105</v>
          </cell>
          <cell r="G24" t="str">
            <v>Materiale protesico fornitura diretta (ass. prot.)</v>
          </cell>
          <cell r="H24" t="str">
            <v>BA0220</v>
          </cell>
          <cell r="I24">
            <v>70010000060</v>
          </cell>
          <cell r="J24" t="str">
            <v>700.100.00060</v>
          </cell>
          <cell r="K24" t="str">
            <v>Materiale protesico fornitura diretta (ass. prot.)</v>
          </cell>
          <cell r="L24" t="str">
            <v>SI</v>
          </cell>
          <cell r="M24" t="str">
            <v xml:space="preserve">B.1.A.3.1)  Dispositivi medici </v>
          </cell>
          <cell r="N24">
            <v>5082015.37</v>
          </cell>
          <cell r="O24">
            <v>4810430.67</v>
          </cell>
          <cell r="P24">
            <v>5005942.34</v>
          </cell>
          <cell r="Q24">
            <v>5319127.1854891637</v>
          </cell>
          <cell r="R24">
            <v>5694411.8499999996</v>
          </cell>
          <cell r="S24">
            <v>5792444.7699999996</v>
          </cell>
          <cell r="T24">
            <v>6388592.2199999997</v>
          </cell>
          <cell r="U24">
            <v>6312804.8249999993</v>
          </cell>
          <cell r="V24">
            <v>5028395.6399999997</v>
          </cell>
          <cell r="W24">
            <v>6494740.0499999998</v>
          </cell>
          <cell r="Y24">
            <v>315640.24124999996</v>
          </cell>
          <cell r="AC24">
            <v>-250000</v>
          </cell>
          <cell r="AD24">
            <v>6378445.0662499992</v>
          </cell>
          <cell r="AE24">
            <v>6378445.0700000003</v>
          </cell>
        </row>
        <row r="25">
          <cell r="F25" t="str">
            <v>70010000110</v>
          </cell>
          <cell r="G25" t="str">
            <v>Materiali per emodialisi</v>
          </cell>
          <cell r="H25" t="str">
            <v>BA0220</v>
          </cell>
          <cell r="I25">
            <v>70010000065</v>
          </cell>
          <cell r="J25" t="str">
            <v>700.100.00065</v>
          </cell>
          <cell r="K25" t="str">
            <v>Materiali per emodialisi</v>
          </cell>
          <cell r="L25" t="str">
            <v>SI</v>
          </cell>
          <cell r="M25" t="str">
            <v xml:space="preserve">B.1.A.3.1)  Dispositivi medici </v>
          </cell>
          <cell r="N25">
            <v>1057952.97</v>
          </cell>
          <cell r="O25">
            <v>1274718.98</v>
          </cell>
          <cell r="P25">
            <v>1204992.71</v>
          </cell>
          <cell r="Q25">
            <v>958459.59242850321</v>
          </cell>
          <cell r="R25">
            <v>935008.63</v>
          </cell>
          <cell r="S25">
            <v>810635.41</v>
          </cell>
          <cell r="T25">
            <v>766209.78</v>
          </cell>
          <cell r="U25">
            <v>731673.3</v>
          </cell>
          <cell r="V25">
            <v>519248.98</v>
          </cell>
          <cell r="W25">
            <v>624258.15</v>
          </cell>
          <cell r="Y25">
            <v>36583.665000000001</v>
          </cell>
          <cell r="AC25">
            <v>-50000</v>
          </cell>
          <cell r="AD25">
            <v>718256.96500000008</v>
          </cell>
          <cell r="AE25">
            <v>718256.97</v>
          </cell>
        </row>
        <row r="26">
          <cell r="F26" t="str">
            <v>70010000115</v>
          </cell>
          <cell r="G26" t="str">
            <v>Prodotti farmaceutici per uso veterinario</v>
          </cell>
          <cell r="H26" t="str">
            <v>BA0280</v>
          </cell>
          <cell r="I26">
            <v>70010000070</v>
          </cell>
          <cell r="J26" t="str">
            <v>700.100.00070</v>
          </cell>
          <cell r="K26" t="str">
            <v>Prodotti farmaceutici per uso veterinario</v>
          </cell>
          <cell r="L26" t="str">
            <v>SI</v>
          </cell>
          <cell r="M26" t="str">
            <v>B.1.A.7)  Materiali e prodotti per uso veterinario</v>
          </cell>
          <cell r="N26">
            <v>3951.19</v>
          </cell>
          <cell r="O26">
            <v>1823.57</v>
          </cell>
          <cell r="P26">
            <v>13128.85</v>
          </cell>
          <cell r="Q26">
            <v>20435.613333333331</v>
          </cell>
          <cell r="R26">
            <v>21512.97</v>
          </cell>
          <cell r="S26">
            <v>15081.76</v>
          </cell>
          <cell r="T26">
            <v>8446.61</v>
          </cell>
          <cell r="U26">
            <v>22364.535</v>
          </cell>
          <cell r="V26">
            <v>19121.11</v>
          </cell>
          <cell r="W26">
            <v>19684.330000000002</v>
          </cell>
          <cell r="Y26">
            <v>1118.22675</v>
          </cell>
          <cell r="AD26">
            <v>23482.761750000001</v>
          </cell>
          <cell r="AE26">
            <v>23482.76</v>
          </cell>
        </row>
        <row r="27">
          <cell r="F27" t="str">
            <v>70010000120</v>
          </cell>
          <cell r="G27" t="str">
            <v>Mat. chirurg., sanit. e diagn. per uso veterinario</v>
          </cell>
          <cell r="H27" t="str">
            <v>BA0280</v>
          </cell>
          <cell r="I27">
            <v>70010000075</v>
          </cell>
          <cell r="J27" t="str">
            <v>700.100.00075</v>
          </cell>
          <cell r="K27" t="str">
            <v>Mat. chirurg., sanit. e diagn. per uso veterinario</v>
          </cell>
          <cell r="L27" t="str">
            <v>SI</v>
          </cell>
          <cell r="M27" t="str">
            <v>B.1.A.7)  Materiali e prodotti per uso veterinario</v>
          </cell>
          <cell r="N27">
            <v>3778.18</v>
          </cell>
          <cell r="O27">
            <v>16829.71</v>
          </cell>
          <cell r="P27">
            <v>0</v>
          </cell>
          <cell r="Q27">
            <v>7937.8133333333326</v>
          </cell>
          <cell r="R27">
            <v>6860.6</v>
          </cell>
          <cell r="S27">
            <v>7373.21</v>
          </cell>
          <cell r="T27">
            <v>6130.64</v>
          </cell>
          <cell r="U27">
            <v>3672.81</v>
          </cell>
          <cell r="V27">
            <v>2448.54</v>
          </cell>
          <cell r="W27">
            <v>5907.24</v>
          </cell>
          <cell r="Y27">
            <v>183.6405</v>
          </cell>
          <cell r="AD27">
            <v>3856.4504999999999</v>
          </cell>
          <cell r="AE27">
            <v>3856.45</v>
          </cell>
        </row>
        <row r="28">
          <cell r="F28" t="str">
            <v>70010000130</v>
          </cell>
          <cell r="G28" t="str">
            <v>Sacche di sangue da altri soggetti</v>
          </cell>
          <cell r="H28" t="str">
            <v>BA0100</v>
          </cell>
          <cell r="I28">
            <v>70010000083</v>
          </cell>
          <cell r="J28" t="str">
            <v>700.100.00083</v>
          </cell>
          <cell r="K28" t="str">
            <v>Sacche di sangue da altri soggetti</v>
          </cell>
          <cell r="L28" t="str">
            <v>SI</v>
          </cell>
          <cell r="M28" t="str">
            <v>B.1.A.2.3) da altri soggetti</v>
          </cell>
          <cell r="N28">
            <v>181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Y28">
            <v>0</v>
          </cell>
          <cell r="AD28">
            <v>0</v>
          </cell>
          <cell r="AE28">
            <v>0</v>
          </cell>
        </row>
        <row r="29">
          <cell r="F29" t="str">
            <v>70010000135</v>
          </cell>
          <cell r="G29" t="str">
            <v>Altri acquisti di beni sanitari</v>
          </cell>
          <cell r="H29" t="str">
            <v>BA0290</v>
          </cell>
          <cell r="I29">
            <v>70010000085</v>
          </cell>
          <cell r="J29" t="str">
            <v>700.100.00085</v>
          </cell>
          <cell r="K29" t="str">
            <v>Altri acquisti di beni sanitari</v>
          </cell>
          <cell r="L29" t="str">
            <v>SI</v>
          </cell>
          <cell r="M29" t="str">
            <v>B.1.A.8)  Altri beni e prodotti sanitari</v>
          </cell>
          <cell r="N29">
            <v>483001.47</v>
          </cell>
          <cell r="O29">
            <v>275489.46999999997</v>
          </cell>
          <cell r="P29">
            <v>293872.56</v>
          </cell>
          <cell r="Q29">
            <v>666821.64</v>
          </cell>
          <cell r="R29">
            <v>785524.81</v>
          </cell>
          <cell r="S29">
            <v>649003.87</v>
          </cell>
          <cell r="T29">
            <v>531860.07999999996</v>
          </cell>
          <cell r="U29">
            <v>516003.39</v>
          </cell>
          <cell r="V29">
            <v>364040.13</v>
          </cell>
          <cell r="W29">
            <v>419226.53</v>
          </cell>
          <cell r="Y29">
            <v>25800.169500000004</v>
          </cell>
          <cell r="AC29">
            <v>-50000</v>
          </cell>
          <cell r="AD29">
            <v>491803.55949999997</v>
          </cell>
          <cell r="AE29">
            <v>491803.56</v>
          </cell>
        </row>
        <row r="30">
          <cell r="F30" t="str">
            <v>70010000240</v>
          </cell>
          <cell r="G30" t="str">
            <v>Dispositivi di Protezione Individuale - Dispositivi Medici</v>
          </cell>
          <cell r="H30" t="str">
            <v>BA0220</v>
          </cell>
          <cell r="K30" t="str">
            <v>Altri acquisti di beni sanitari</v>
          </cell>
          <cell r="M30" t="str">
            <v xml:space="preserve">B.1.A.3.1)  Dispositivi medici </v>
          </cell>
          <cell r="T30">
            <v>17693.099999999999</v>
          </cell>
          <cell r="U30">
            <v>0</v>
          </cell>
          <cell r="V30">
            <v>5602</v>
          </cell>
          <cell r="Y30">
            <v>0</v>
          </cell>
          <cell r="AD30">
            <v>0</v>
          </cell>
          <cell r="AE30">
            <v>0</v>
          </cell>
        </row>
        <row r="31">
          <cell r="F31" t="str">
            <v>70010000140</v>
          </cell>
          <cell r="G31" t="str">
            <v>Medicinali con AIC - da Aziende sanitarie pubbliche della Regione</v>
          </cell>
          <cell r="H31" t="str">
            <v>BA0301</v>
          </cell>
          <cell r="I31">
            <v>70010000091</v>
          </cell>
          <cell r="J31" t="str">
            <v>700.100.00091</v>
          </cell>
          <cell r="K31" t="str">
            <v>Medicinali con AIC - da Aziende sanitarie pubbliche della Regione</v>
          </cell>
          <cell r="L31" t="str">
            <v>SI</v>
          </cell>
          <cell r="M31" t="str">
            <v>B.1.A.9.1)  Prodotti farmaceutici ed emoderivati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Y31">
            <v>0</v>
          </cell>
          <cell r="AD31">
            <v>0</v>
          </cell>
          <cell r="AE31">
            <v>0</v>
          </cell>
        </row>
        <row r="32">
          <cell r="F32" t="str">
            <v>70010000145</v>
          </cell>
          <cell r="G32" t="str">
            <v>Epatite C HCV - farmaci - da Aziende sanitarie pubbliche della Regione</v>
          </cell>
          <cell r="H32" t="str">
            <v>BA0301</v>
          </cell>
          <cell r="I32">
            <v>70010000092</v>
          </cell>
          <cell r="J32" t="str">
            <v>700.100.00092</v>
          </cell>
          <cell r="K32" t="str">
            <v>Epatite C HCV - farmaci - da Aziende sanitarie pubbliche della Regione</v>
          </cell>
          <cell r="L32" t="str">
            <v>SI</v>
          </cell>
          <cell r="M32" t="str">
            <v>B.1.A.9.1)  Prodotti farmaceutici ed emoderivati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Y32">
            <v>0</v>
          </cell>
          <cell r="AD32">
            <v>0</v>
          </cell>
          <cell r="AE32">
            <v>0</v>
          </cell>
        </row>
        <row r="33">
          <cell r="F33" t="str">
            <v>70010000150</v>
          </cell>
          <cell r="G33" t="str">
            <v>Ossigeno Terapeutico e altri Gas Medicali Con AIC - da Aziende sanitarie pubbliche della Regione</v>
          </cell>
          <cell r="H33" t="str">
            <v>BA0301</v>
          </cell>
          <cell r="I33">
            <v>70010000093</v>
          </cell>
          <cell r="J33" t="str">
            <v>700.100.00093</v>
          </cell>
          <cell r="K33" t="str">
            <v>Ossigeno Terapeutico e altri Gas Medicali Con AIC - da Aziende sanitarie pubbliche della Regione</v>
          </cell>
          <cell r="L33" t="str">
            <v>SI</v>
          </cell>
          <cell r="M33" t="str">
            <v>B.1.A.9.1)  Prodotti farmaceutici ed emoderivati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Y33">
            <v>0</v>
          </cell>
          <cell r="AD33">
            <v>0</v>
          </cell>
          <cell r="AE33">
            <v>0</v>
          </cell>
        </row>
        <row r="34">
          <cell r="F34" t="str">
            <v>70010000155</v>
          </cell>
          <cell r="G34" t="str">
            <v>Mezzi di contrasto per RX - da Aziende sanitarie pubbliche della Regione</v>
          </cell>
          <cell r="H34" t="str">
            <v>BA0301</v>
          </cell>
          <cell r="I34">
            <v>70010000094</v>
          </cell>
          <cell r="J34" t="str">
            <v>700.100.00094</v>
          </cell>
          <cell r="K34" t="str">
            <v>Mezzi di contrasto per RX - da Aziende sanitaire pubbliche della Regione</v>
          </cell>
          <cell r="L34" t="str">
            <v>SI</v>
          </cell>
          <cell r="M34" t="str">
            <v>B.1.A.9.1)  Prodotti farmaceutici ed emoderivati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Y34">
            <v>0</v>
          </cell>
          <cell r="AD34">
            <v>0</v>
          </cell>
          <cell r="AE34">
            <v>0</v>
          </cell>
        </row>
        <row r="35">
          <cell r="F35" t="str">
            <v>70010000160</v>
          </cell>
          <cell r="G35" t="str">
            <v>Medicinali senza AIC - da Aziende sanitarie pubbliche della Regione</v>
          </cell>
          <cell r="H35" t="str">
            <v>BA0301</v>
          </cell>
          <cell r="I35">
            <v>70010000095</v>
          </cell>
          <cell r="J35" t="str">
            <v>700.100.00095</v>
          </cell>
          <cell r="K35" t="str">
            <v>Medicinali senza AIC - da Aziende sanitarie pubbliche della Regione</v>
          </cell>
          <cell r="L35" t="str">
            <v>SI</v>
          </cell>
          <cell r="M35" t="str">
            <v>B.1.A.9.1)  Prodotti farmaceutici ed emoderivati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</v>
          </cell>
          <cell r="AD35">
            <v>0</v>
          </cell>
          <cell r="AE35">
            <v>0</v>
          </cell>
        </row>
        <row r="36">
          <cell r="F36" t="str">
            <v>70010000165</v>
          </cell>
          <cell r="G36" t="str">
            <v>Ossigeno Terapeutico e altri Gas Medicali Senza AIC - da Aziende sanitarie pubbliche della Regione</v>
          </cell>
          <cell r="H36" t="str">
            <v>BA0301</v>
          </cell>
          <cell r="I36">
            <v>70010000096</v>
          </cell>
          <cell r="J36" t="str">
            <v>700.100.00096</v>
          </cell>
          <cell r="K36" t="str">
            <v>Ossigeno Terapeutico e altri Gas Medicali Senza AIC - da Aziende sanitarie pubbliche della Regione</v>
          </cell>
          <cell r="L36" t="str">
            <v>SI</v>
          </cell>
          <cell r="M36" t="str">
            <v>B.1.A.9.1)  Prodotti farmaceutici ed emoderivati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>
            <v>0</v>
          </cell>
          <cell r="AD36">
            <v>0</v>
          </cell>
          <cell r="AE36">
            <v>0</v>
          </cell>
        </row>
        <row r="37">
          <cell r="F37" t="str">
            <v>70010000170</v>
          </cell>
          <cell r="G37" t="str">
            <v>Emoderivati - da Aziende sanitarie pubbliche della Regione</v>
          </cell>
          <cell r="H37" t="str">
            <v>BA0301</v>
          </cell>
          <cell r="I37">
            <v>70010000097</v>
          </cell>
          <cell r="J37" t="str">
            <v>700.100.00097</v>
          </cell>
          <cell r="K37" t="str">
            <v>Emoderivati - da Aziende sanitarie pubbliche della Regione</v>
          </cell>
          <cell r="L37" t="str">
            <v>SI</v>
          </cell>
          <cell r="M37" t="str">
            <v>B.1.A.9.1)  Prodotti farmaceutici ed emoderivati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Y37">
            <v>0</v>
          </cell>
          <cell r="AD37">
            <v>0</v>
          </cell>
          <cell r="AE37">
            <v>0</v>
          </cell>
        </row>
        <row r="38">
          <cell r="F38" t="str">
            <v>70010000175</v>
          </cell>
          <cell r="G38" t="str">
            <v>Materiali diagnostici - da Aziende sanitarie pubbliche della Regione</v>
          </cell>
          <cell r="H38" t="str">
            <v>BA0303</v>
          </cell>
          <cell r="I38">
            <v>70010000100</v>
          </cell>
          <cell r="J38" t="str">
            <v>700.100.00100</v>
          </cell>
          <cell r="K38" t="str">
            <v>Materiali diagnostici - da Aziende sanitarie pubbliche della Regione</v>
          </cell>
          <cell r="L38" t="str">
            <v>SI</v>
          </cell>
          <cell r="M38" t="str">
            <v>B.1.A.9.3) Dispositivi medici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Y38">
            <v>0</v>
          </cell>
          <cell r="AD38">
            <v>0</v>
          </cell>
          <cell r="AE38">
            <v>0</v>
          </cell>
        </row>
        <row r="39">
          <cell r="F39" t="str">
            <v>70010000180</v>
          </cell>
          <cell r="G39" t="str">
            <v>Mater. diagn., lastre RX, carta per ECG, ecc. - da Aziende sanitarie pubbliche della Regione</v>
          </cell>
          <cell r="H39" t="str">
            <v>BA0303</v>
          </cell>
          <cell r="I39">
            <v>70010000101</v>
          </cell>
          <cell r="J39" t="str">
            <v>700.100.00101</v>
          </cell>
          <cell r="K39" t="str">
            <v>Mater. diagn., lastre RX, carta per ECG, ecc. - da Aziende sanitarie pubbliche della Regione</v>
          </cell>
          <cell r="L39" t="str">
            <v>SI</v>
          </cell>
          <cell r="M39" t="str">
            <v>B.1.A.9.3) Dispositivi medici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Y39">
            <v>0</v>
          </cell>
          <cell r="AD39">
            <v>0</v>
          </cell>
          <cell r="AE39">
            <v>0</v>
          </cell>
        </row>
        <row r="40">
          <cell r="F40" t="str">
            <v>70010000185</v>
          </cell>
          <cell r="G40" t="str">
            <v>Dispositivi medici e materiali sanitari - da Aziende sanitarie pubbliche della Regione</v>
          </cell>
          <cell r="H40" t="str">
            <v>BA0303</v>
          </cell>
          <cell r="I40">
            <v>70010000102</v>
          </cell>
          <cell r="J40" t="str">
            <v>700.100.00102</v>
          </cell>
          <cell r="K40" t="str">
            <v>Presidi chirurgici e materiali sanitari - da Aziende sanitarie pubbliche della Regione</v>
          </cell>
          <cell r="L40" t="str">
            <v>SI</v>
          </cell>
          <cell r="M40" t="str">
            <v>B.1.A.9.3) Dispositivi medici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Y40">
            <v>0</v>
          </cell>
          <cell r="AD40">
            <v>0</v>
          </cell>
          <cell r="AE40">
            <v>0</v>
          </cell>
        </row>
        <row r="41">
          <cell r="F41" t="str">
            <v>70010000190</v>
          </cell>
          <cell r="G41" t="str">
            <v>Altre Protesi - da Aziende sanitaire pubbliche della Regione</v>
          </cell>
          <cell r="H41" t="str">
            <v>BA0303</v>
          </cell>
          <cell r="I41">
            <v>70010000103</v>
          </cell>
          <cell r="J41" t="str">
            <v>700.100.00103</v>
          </cell>
          <cell r="K41" t="str">
            <v>Altre Protesi - da Aziende sanitaire pubbliche della Regione</v>
          </cell>
          <cell r="L41" t="str">
            <v>SI</v>
          </cell>
          <cell r="M41" t="str">
            <v>B.1.A.9.3) Dispositivi medici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Y41">
            <v>0</v>
          </cell>
          <cell r="AD41">
            <v>0</v>
          </cell>
          <cell r="AE41">
            <v>0</v>
          </cell>
        </row>
        <row r="42">
          <cell r="F42" t="str">
            <v>70010000195</v>
          </cell>
          <cell r="G42" t="str">
            <v>Materiale protesico fornitura diretta (ass. prot.) - da Aziende sanitarie pubbliche della Regione</v>
          </cell>
          <cell r="H42" t="str">
            <v>BA0303</v>
          </cell>
          <cell r="I42">
            <v>70010000104</v>
          </cell>
          <cell r="J42" t="str">
            <v>700.100.00104</v>
          </cell>
          <cell r="K42" t="str">
            <v>Materiale protesico fornitura diretta (ass. prot.) - da Aziende sanitarie pubbliche della Regione</v>
          </cell>
          <cell r="L42" t="str">
            <v>SI</v>
          </cell>
          <cell r="M42" t="str">
            <v>B.1.A.9.3) Dispositivi medici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Y42">
            <v>0</v>
          </cell>
          <cell r="AD42">
            <v>0</v>
          </cell>
          <cell r="AE42">
            <v>0</v>
          </cell>
        </row>
        <row r="43">
          <cell r="F43" t="str">
            <v>70010000200</v>
          </cell>
          <cell r="G43" t="str">
            <v>Materiali per emodialisi - da Aziende sanitarie pubbliche della Regione</v>
          </cell>
          <cell r="H43" t="str">
            <v>BA0303</v>
          </cell>
          <cell r="I43">
            <v>70010000105</v>
          </cell>
          <cell r="J43" t="str">
            <v>700.100.00105</v>
          </cell>
          <cell r="K43" t="str">
            <v>Materiali per emodialisi - da Aziende sanitarie pubbliche della Regione</v>
          </cell>
          <cell r="L43" t="str">
            <v>SI</v>
          </cell>
          <cell r="M43" t="str">
            <v>B.1.A.9.3) Dispositivi medici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Y43">
            <v>0</v>
          </cell>
          <cell r="AD43">
            <v>0</v>
          </cell>
          <cell r="AE43">
            <v>0</v>
          </cell>
        </row>
        <row r="44">
          <cell r="F44" t="str">
            <v>70010000205</v>
          </cell>
          <cell r="G44" t="str">
            <v>Prodotti dietetici - da Aziende sanitarie pubbliche della Regione</v>
          </cell>
          <cell r="H44" t="str">
            <v>BA0304</v>
          </cell>
          <cell r="I44">
            <v>70010000106</v>
          </cell>
          <cell r="J44" t="str">
            <v>700.100.00106</v>
          </cell>
          <cell r="K44" t="str">
            <v>Prodotti dietetici - da Aziende sanitarie pubbliche della Regione</v>
          </cell>
          <cell r="L44" t="str">
            <v>SI</v>
          </cell>
          <cell r="M44" t="str">
            <v>B.1.A.9.4)  Prodotti dietetici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Y44">
            <v>0</v>
          </cell>
          <cell r="AD44">
            <v>0</v>
          </cell>
          <cell r="AE44">
            <v>0</v>
          </cell>
        </row>
        <row r="45">
          <cell r="F45" t="str">
            <v>70010000210</v>
          </cell>
          <cell r="G45" t="str">
            <v>Sieri - da Aziende sanitarie pubbliche della Regione</v>
          </cell>
          <cell r="H45" t="str">
            <v>BA0305</v>
          </cell>
          <cell r="I45">
            <v>70010000107</v>
          </cell>
          <cell r="J45" t="str">
            <v>700.100.00107</v>
          </cell>
          <cell r="K45" t="str">
            <v>Sieri - da Aziende sanitarie pubbliche della Regione</v>
          </cell>
          <cell r="L45" t="str">
            <v>SI</v>
          </cell>
          <cell r="M45" t="str">
            <v>B.1.A.9.5)  Materiali per la profilassi (vaccini)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Y45">
            <v>0</v>
          </cell>
          <cell r="AD45">
            <v>0</v>
          </cell>
          <cell r="AE45">
            <v>0</v>
          </cell>
        </row>
        <row r="46">
          <cell r="F46" t="str">
            <v>70010000215</v>
          </cell>
          <cell r="G46" t="str">
            <v>Vaccini - da Aziende sanitarie pubbliche della Regione</v>
          </cell>
          <cell r="H46" t="str">
            <v>BA0305</v>
          </cell>
          <cell r="I46">
            <v>70010000108</v>
          </cell>
          <cell r="J46" t="str">
            <v>700.100.00108</v>
          </cell>
          <cell r="K46" t="str">
            <v>Vaccini - da Aziende sanitarie pubbliche della Regione</v>
          </cell>
          <cell r="L46" t="str">
            <v>SI</v>
          </cell>
          <cell r="M46" t="str">
            <v>B.1.A.9.5)  Materiali per la profilassi (vaccini)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Y46">
            <v>0</v>
          </cell>
          <cell r="AD46">
            <v>0</v>
          </cell>
          <cell r="AE46">
            <v>0</v>
          </cell>
        </row>
        <row r="47">
          <cell r="F47" t="str">
            <v>70010000220</v>
          </cell>
          <cell r="G47" t="str">
            <v>Prodotti chimici - da Aziende sanitarie pubbliche della Regione</v>
          </cell>
          <cell r="H47" t="str">
            <v>BA0306</v>
          </cell>
          <cell r="I47">
            <v>70010000109</v>
          </cell>
          <cell r="J47" t="str">
            <v>700.100.00109</v>
          </cell>
          <cell r="K47" t="str">
            <v>Prodotti chimici - da Aziende sanitarie pubbliche della Regione</v>
          </cell>
          <cell r="L47" t="str">
            <v>SI</v>
          </cell>
          <cell r="M47" t="str">
            <v>B.1.A.9.6)  Prodotti chimici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Y47">
            <v>0</v>
          </cell>
          <cell r="AD47">
            <v>0</v>
          </cell>
          <cell r="AE47">
            <v>0</v>
          </cell>
        </row>
        <row r="48">
          <cell r="F48" t="str">
            <v>70010000225</v>
          </cell>
          <cell r="G48" t="str">
            <v>Prodotti farmaceutici per uso veterinario  - da Aziende sanitarie pubbliche della Regione</v>
          </cell>
          <cell r="H48" t="str">
            <v>BA0307</v>
          </cell>
          <cell r="I48">
            <v>70010000110</v>
          </cell>
          <cell r="J48" t="str">
            <v>700.100.00110</v>
          </cell>
          <cell r="K48" t="str">
            <v>Prodotti farmaceutici per uso veterinario  - da Aziende sanitarie pubbliche della Regione</v>
          </cell>
          <cell r="L48" t="str">
            <v>SI</v>
          </cell>
          <cell r="M48" t="str">
            <v>B.1.A.9.7)  Materiali e prodotti per uso veterinario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Y48">
            <v>0</v>
          </cell>
          <cell r="AD48">
            <v>0</v>
          </cell>
          <cell r="AE48">
            <v>0</v>
          </cell>
        </row>
        <row r="49">
          <cell r="F49" t="str">
            <v>70010000230</v>
          </cell>
          <cell r="G49" t="str">
            <v>Mat. chirurg., sanit. e diagn. per uso veterinario - da Aziende sanitarie pubbliche della Regione</v>
          </cell>
          <cell r="H49" t="str">
            <v>BA0307</v>
          </cell>
          <cell r="I49">
            <v>70010000111</v>
          </cell>
          <cell r="J49" t="str">
            <v>700.100.00111</v>
          </cell>
          <cell r="K49" t="str">
            <v>Mat. chirurg., sanit. e diagn. per uso veterinario - da Aziende sanitarie pubbliche della Regione</v>
          </cell>
          <cell r="L49" t="str">
            <v>SI</v>
          </cell>
          <cell r="M49" t="str">
            <v>B.1.A.9.7)  Materiali e prodotti per uso veterinario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Y49">
            <v>0</v>
          </cell>
          <cell r="AD49">
            <v>0</v>
          </cell>
          <cell r="AE49">
            <v>0</v>
          </cell>
        </row>
        <row r="50">
          <cell r="F50" t="str">
            <v>70010000235</v>
          </cell>
          <cell r="G50" t="str">
            <v>Altri acquisti di beni sanitari - da Aziende sanitarie pubbliche della Regione</v>
          </cell>
          <cell r="H50" t="str">
            <v>BA0308</v>
          </cell>
          <cell r="I50">
            <v>70010000112</v>
          </cell>
          <cell r="J50" t="str">
            <v>700.100.00112</v>
          </cell>
          <cell r="K50" t="str">
            <v>Altri acquisti di beni sanitari - da Aziende sanitarie pubbliche della Regione</v>
          </cell>
          <cell r="L50" t="str">
            <v>SI</v>
          </cell>
          <cell r="M50" t="str">
            <v>B.1.A.9.8)  Altri beni e prodotti sanitari</v>
          </cell>
          <cell r="N50">
            <v>0</v>
          </cell>
          <cell r="O50">
            <v>33</v>
          </cell>
          <cell r="P50">
            <v>0</v>
          </cell>
          <cell r="Q50">
            <v>341.6</v>
          </cell>
          <cell r="R50">
            <v>256.2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Y50">
            <v>0</v>
          </cell>
          <cell r="AD50">
            <v>0</v>
          </cell>
          <cell r="AE50">
            <v>0</v>
          </cell>
        </row>
        <row r="51">
          <cell r="F51" t="str">
            <v>700105</v>
          </cell>
          <cell r="G51" t="str">
            <v>ACQUISTI DI BENI NON SANITARI</v>
          </cell>
          <cell r="I51">
            <v>700105</v>
          </cell>
          <cell r="J51" t="str">
            <v>700.105</v>
          </cell>
          <cell r="K51" t="str">
            <v>ACQUISTI DI BENI NON SANITARI</v>
          </cell>
          <cell r="L51" t="str">
            <v>NO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Y51">
            <v>0</v>
          </cell>
          <cell r="AD51">
            <v>0</v>
          </cell>
          <cell r="AE51">
            <v>0</v>
          </cell>
        </row>
        <row r="52">
          <cell r="F52" t="str">
            <v>70010500005</v>
          </cell>
          <cell r="G52" t="str">
            <v>Prodotti alimentari</v>
          </cell>
          <cell r="H52" t="str">
            <v>BA0320</v>
          </cell>
          <cell r="I52">
            <v>70010500005</v>
          </cell>
          <cell r="J52" t="str">
            <v>700.105.00005</v>
          </cell>
          <cell r="K52" t="str">
            <v>Prodotti alimentari</v>
          </cell>
          <cell r="L52" t="str">
            <v>SI</v>
          </cell>
          <cell r="M52" t="str">
            <v>B.1.B.1)  Prodotti alimentari</v>
          </cell>
          <cell r="N52">
            <v>157062.48000000001</v>
          </cell>
          <cell r="O52">
            <v>92733.9</v>
          </cell>
          <cell r="P52">
            <v>81524.41</v>
          </cell>
          <cell r="Q52">
            <v>143998.92000000001</v>
          </cell>
          <cell r="R52">
            <v>160749.4</v>
          </cell>
          <cell r="S52">
            <v>163577.93</v>
          </cell>
          <cell r="T52">
            <v>190219.44</v>
          </cell>
          <cell r="U52">
            <v>141303.55499999999</v>
          </cell>
          <cell r="V52">
            <v>126089.31</v>
          </cell>
          <cell r="W52">
            <v>191994.34</v>
          </cell>
          <cell r="Y52">
            <v>7065.1777499999989</v>
          </cell>
          <cell r="AD52">
            <v>148368.73275</v>
          </cell>
          <cell r="AE52">
            <v>148368.73000000001</v>
          </cell>
        </row>
        <row r="53">
          <cell r="F53" t="str">
            <v>70010500010</v>
          </cell>
          <cell r="G53" t="str">
            <v>Materiali di guardaroba, pulizia e di conviv. in genere</v>
          </cell>
          <cell r="H53" t="str">
            <v>BA0330</v>
          </cell>
          <cell r="I53">
            <v>70010500010</v>
          </cell>
          <cell r="J53" t="str">
            <v>700.105.00010</v>
          </cell>
          <cell r="K53" t="str">
            <v>Materiali di guardaroba, pulizia e conv. in gen.</v>
          </cell>
          <cell r="L53" t="str">
            <v>SI</v>
          </cell>
          <cell r="M53" t="str">
            <v>B.1.B.2)  Materiali di guardaroba, di pulizia e di convivenza in genere</v>
          </cell>
          <cell r="N53">
            <v>480942.94</v>
          </cell>
          <cell r="O53">
            <v>512579.86</v>
          </cell>
          <cell r="P53">
            <v>424964.04</v>
          </cell>
          <cell r="Q53">
            <v>660448.66666666663</v>
          </cell>
          <cell r="R53">
            <v>662418.28</v>
          </cell>
          <cell r="S53">
            <v>942841.61</v>
          </cell>
          <cell r="T53">
            <v>869728.76</v>
          </cell>
          <cell r="U53">
            <v>960230.26500000001</v>
          </cell>
          <cell r="V53">
            <v>710675.96</v>
          </cell>
          <cell r="W53">
            <v>828726.87</v>
          </cell>
          <cell r="Y53">
            <v>48011.513250000004</v>
          </cell>
          <cell r="AD53">
            <v>1008241.77825</v>
          </cell>
          <cell r="AE53">
            <v>1008241.78</v>
          </cell>
        </row>
        <row r="54">
          <cell r="F54" t="str">
            <v>70010500015</v>
          </cell>
          <cell r="G54" t="str">
            <v>Combust., carbur., lubrif. uso riscaldam. e cucine</v>
          </cell>
          <cell r="H54" t="str">
            <v>BA0340</v>
          </cell>
          <cell r="I54">
            <v>70010500015</v>
          </cell>
          <cell r="J54" t="str">
            <v>700.105.00015</v>
          </cell>
          <cell r="K54" t="str">
            <v>Combust., carbur., lubrif. uso riscaldam. e cucine</v>
          </cell>
          <cell r="L54" t="str">
            <v>SI</v>
          </cell>
          <cell r="M54" t="str">
            <v>B.1.B.3)  Combustibili, carburanti e lubrificanti</v>
          </cell>
          <cell r="N54">
            <v>136915.21</v>
          </cell>
          <cell r="O54">
            <v>116058.79</v>
          </cell>
          <cell r="P54">
            <v>137241.64000000001</v>
          </cell>
          <cell r="Q54">
            <v>117216.64</v>
          </cell>
          <cell r="R54">
            <v>87912.48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Y54">
            <v>0</v>
          </cell>
          <cell r="AD54">
            <v>0</v>
          </cell>
          <cell r="AE54">
            <v>0</v>
          </cell>
        </row>
        <row r="55">
          <cell r="F55" t="str">
            <v>70010500020</v>
          </cell>
          <cell r="G55" t="str">
            <v>Combust., carbur., lubrif. uso trasporto</v>
          </cell>
          <cell r="H55" t="str">
            <v>BA0340</v>
          </cell>
          <cell r="I55">
            <v>70010500020</v>
          </cell>
          <cell r="J55" t="str">
            <v>700.105.00020</v>
          </cell>
          <cell r="K55" t="str">
            <v>Combust., carbur., lubrif. uso trasporto</v>
          </cell>
          <cell r="L55" t="str">
            <v>SI</v>
          </cell>
          <cell r="M55" t="str">
            <v>B.1.B.3)  Combustibili, carburanti e lubrificanti</v>
          </cell>
          <cell r="N55">
            <v>255812.94</v>
          </cell>
          <cell r="O55">
            <v>221576.46</v>
          </cell>
          <cell r="P55">
            <v>187546.66</v>
          </cell>
          <cell r="Q55">
            <v>286275.29333333333</v>
          </cell>
          <cell r="R55">
            <v>289344.78000000003</v>
          </cell>
          <cell r="S55">
            <v>219757.94</v>
          </cell>
          <cell r="T55">
            <v>247133.15</v>
          </cell>
          <cell r="U55">
            <v>235212.30000000002</v>
          </cell>
          <cell r="V55">
            <v>186299.05</v>
          </cell>
          <cell r="W55">
            <v>211700.52</v>
          </cell>
          <cell r="Y55">
            <v>11760.615</v>
          </cell>
          <cell r="AD55">
            <v>246972.91500000001</v>
          </cell>
          <cell r="AE55">
            <v>246972.92</v>
          </cell>
        </row>
        <row r="56">
          <cell r="F56" t="str">
            <v>70010500025</v>
          </cell>
          <cell r="G56" t="str">
            <v>Cancelleria, stampati e supporti informatici</v>
          </cell>
          <cell r="H56" t="str">
            <v>BA0350</v>
          </cell>
          <cell r="I56">
            <v>70010500025</v>
          </cell>
          <cell r="J56" t="str">
            <v>700.105.00025</v>
          </cell>
          <cell r="K56" t="str">
            <v>Cancelleria, stampati e supporti informatici</v>
          </cell>
          <cell r="L56" t="str">
            <v>SI</v>
          </cell>
          <cell r="M56" t="str">
            <v>B.1.B.4)  Supporti informatici e cancelleria</v>
          </cell>
          <cell r="N56">
            <v>623961.11</v>
          </cell>
          <cell r="O56">
            <v>567666.59</v>
          </cell>
          <cell r="P56">
            <v>608369.22</v>
          </cell>
          <cell r="Q56">
            <v>591260.24</v>
          </cell>
          <cell r="R56">
            <v>597416.97</v>
          </cell>
          <cell r="S56">
            <v>612373.48</v>
          </cell>
          <cell r="T56">
            <v>635475.05000000005</v>
          </cell>
          <cell r="U56">
            <v>683946.67500000005</v>
          </cell>
          <cell r="V56">
            <v>490128.85</v>
          </cell>
          <cell r="W56">
            <v>535545.27</v>
          </cell>
          <cell r="Y56">
            <v>34197.333749999998</v>
          </cell>
          <cell r="AC56">
            <v>-90000</v>
          </cell>
          <cell r="AD56">
            <v>628144.00875000004</v>
          </cell>
          <cell r="AE56">
            <v>628144.01</v>
          </cell>
        </row>
        <row r="57">
          <cell r="F57" t="str">
            <v>70010500030</v>
          </cell>
          <cell r="G57" t="str">
            <v>Materiali per la manutenzione in strutture immobiliari</v>
          </cell>
          <cell r="H57" t="str">
            <v>BA0360</v>
          </cell>
          <cell r="I57">
            <v>70010500030</v>
          </cell>
          <cell r="J57" t="str">
            <v>700.105.00030</v>
          </cell>
          <cell r="K57" t="str">
            <v>Materiali per la manut. in strutture immob.</v>
          </cell>
          <cell r="L57" t="str">
            <v>SI</v>
          </cell>
          <cell r="M57" t="str">
            <v>B.1.B.5)  Materiale per la manutenzione</v>
          </cell>
          <cell r="N57">
            <v>50456.46</v>
          </cell>
          <cell r="O57">
            <v>87092.69</v>
          </cell>
          <cell r="P57">
            <v>46120.47</v>
          </cell>
          <cell r="Q57">
            <v>32511.08</v>
          </cell>
          <cell r="R57">
            <v>34815.22</v>
          </cell>
          <cell r="S57">
            <v>38738.75</v>
          </cell>
          <cell r="T57">
            <v>37069.43</v>
          </cell>
          <cell r="U57">
            <v>36775.635000000002</v>
          </cell>
          <cell r="V57">
            <v>31229.119999999999</v>
          </cell>
          <cell r="W57">
            <v>35497.22</v>
          </cell>
          <cell r="Y57">
            <v>1838.7817500000001</v>
          </cell>
          <cell r="AD57">
            <v>38614.416750000004</v>
          </cell>
          <cell r="AE57">
            <v>38614.42</v>
          </cell>
        </row>
        <row r="58">
          <cell r="F58" t="str">
            <v>70010500035</v>
          </cell>
          <cell r="G58" t="str">
            <v>Materiali per la manutenzione di impianti</v>
          </cell>
          <cell r="H58" t="str">
            <v>BA0360</v>
          </cell>
          <cell r="I58">
            <v>70010500035</v>
          </cell>
          <cell r="J58" t="str">
            <v>700.105.00035</v>
          </cell>
          <cell r="K58" t="str">
            <v>Materiali per la manut. di impianti</v>
          </cell>
          <cell r="L58" t="str">
            <v>SI</v>
          </cell>
          <cell r="M58" t="str">
            <v>B.1.B.5)  Materiale per la manutenzione</v>
          </cell>
          <cell r="N58">
            <v>6162</v>
          </cell>
          <cell r="O58">
            <v>3925.49</v>
          </cell>
          <cell r="P58">
            <v>9575.34</v>
          </cell>
          <cell r="Q58">
            <v>6190.5999999999995</v>
          </cell>
          <cell r="R58">
            <v>5710.95</v>
          </cell>
          <cell r="S58">
            <v>1340.13</v>
          </cell>
          <cell r="T58">
            <v>878.1</v>
          </cell>
          <cell r="U58">
            <v>2359.89</v>
          </cell>
          <cell r="V58">
            <v>2046.26</v>
          </cell>
          <cell r="W58">
            <v>2046.26</v>
          </cell>
          <cell r="Y58">
            <v>117.99449999999999</v>
          </cell>
          <cell r="AD58">
            <v>2477.8844999999997</v>
          </cell>
          <cell r="AE58">
            <v>2477.88</v>
          </cell>
        </row>
        <row r="59">
          <cell r="F59" t="str">
            <v>70010500040</v>
          </cell>
          <cell r="G59" t="str">
            <v>Materiali per la manut. di automezzi(sanit. e non sanit.)</v>
          </cell>
          <cell r="H59" t="str">
            <v>BA0360</v>
          </cell>
          <cell r="I59">
            <v>70010500040</v>
          </cell>
          <cell r="J59" t="str">
            <v>700.105.00040</v>
          </cell>
          <cell r="K59" t="str">
            <v>Materiali per la manut. di automezzi(sanit. e non)</v>
          </cell>
          <cell r="L59" t="str">
            <v>SI</v>
          </cell>
          <cell r="M59" t="str">
            <v>B.1.B.5)  Materiale per la manutenzione</v>
          </cell>
          <cell r="N59">
            <v>790.52</v>
          </cell>
          <cell r="O59">
            <v>403</v>
          </cell>
          <cell r="P59">
            <v>758.88</v>
          </cell>
          <cell r="Q59">
            <v>359.33333333333331</v>
          </cell>
          <cell r="R59">
            <v>613</v>
          </cell>
          <cell r="S59">
            <v>531.04</v>
          </cell>
          <cell r="T59">
            <v>540.53</v>
          </cell>
          <cell r="U59">
            <v>405</v>
          </cell>
          <cell r="V59">
            <v>270</v>
          </cell>
          <cell r="W59">
            <v>280</v>
          </cell>
          <cell r="Y59">
            <v>20.25</v>
          </cell>
          <cell r="AD59">
            <v>425.25</v>
          </cell>
          <cell r="AE59">
            <v>425.25</v>
          </cell>
        </row>
        <row r="60">
          <cell r="F60" t="str">
            <v>70010500045</v>
          </cell>
          <cell r="G60" t="str">
            <v>Materiali per la manutenz. di attrezzature sanitarie</v>
          </cell>
          <cell r="H60" t="str">
            <v>BA0360</v>
          </cell>
          <cell r="I60">
            <v>70010500045</v>
          </cell>
          <cell r="J60" t="str">
            <v>700.105.00045</v>
          </cell>
          <cell r="K60" t="str">
            <v>Materiali per la manut. di attrezzature sanit.</v>
          </cell>
          <cell r="L60" t="str">
            <v>SI</v>
          </cell>
          <cell r="M60" t="str">
            <v>B.1.B.5)  Materiale per la manutenzione</v>
          </cell>
          <cell r="N60">
            <v>2486.19</v>
          </cell>
          <cell r="O60">
            <v>1924.08</v>
          </cell>
          <cell r="P60">
            <v>1699.94</v>
          </cell>
          <cell r="Q60">
            <v>2464.6666666666665</v>
          </cell>
          <cell r="R60">
            <v>2616.91</v>
          </cell>
          <cell r="S60">
            <v>2534.67</v>
          </cell>
          <cell r="T60">
            <v>2481.83</v>
          </cell>
          <cell r="U60">
            <v>8077.6049999999996</v>
          </cell>
          <cell r="V60">
            <v>5598.57</v>
          </cell>
          <cell r="W60">
            <v>6025.57</v>
          </cell>
          <cell r="Y60">
            <v>403.88024999999993</v>
          </cell>
          <cell r="AD60">
            <v>8481.4852499999997</v>
          </cell>
          <cell r="AE60">
            <v>8481.49</v>
          </cell>
        </row>
        <row r="61">
          <cell r="F61" t="str">
            <v>70010500055</v>
          </cell>
          <cell r="G61" t="str">
            <v>Materiali per la manut. di mobili, macchine e altri beni</v>
          </cell>
          <cell r="H61" t="str">
            <v>BA0360</v>
          </cell>
          <cell r="I61">
            <v>70010500055</v>
          </cell>
          <cell r="J61" t="str">
            <v>700.105.00055</v>
          </cell>
          <cell r="K61" t="str">
            <v>Materiali per la manut. di mobili, macchine e altri beni</v>
          </cell>
          <cell r="L61" t="str">
            <v>SI</v>
          </cell>
          <cell r="M61" t="str">
            <v>B.1.B.5)  Materiale per la manutenzione</v>
          </cell>
          <cell r="N61">
            <v>8659.6</v>
          </cell>
          <cell r="O61">
            <v>3848.94</v>
          </cell>
          <cell r="P61">
            <v>1684.9</v>
          </cell>
          <cell r="Q61">
            <v>1378.0933333333332</v>
          </cell>
          <cell r="R61">
            <v>2554.25</v>
          </cell>
          <cell r="S61">
            <v>9705.0400000000009</v>
          </cell>
          <cell r="T61">
            <v>11521.83</v>
          </cell>
          <cell r="U61">
            <v>13682.73</v>
          </cell>
          <cell r="V61">
            <v>11781.62</v>
          </cell>
          <cell r="W61">
            <v>13902.12</v>
          </cell>
          <cell r="Y61">
            <v>684.13649999999996</v>
          </cell>
          <cell r="AD61">
            <v>14366.8665</v>
          </cell>
          <cell r="AE61">
            <v>14366.87</v>
          </cell>
        </row>
        <row r="62">
          <cell r="F62" t="str">
            <v>70010500060</v>
          </cell>
          <cell r="G62" t="str">
            <v>Altri acquisti di beni non sanitari</v>
          </cell>
          <cell r="H62" t="str">
            <v>BA0370</v>
          </cell>
          <cell r="I62">
            <v>70010500060</v>
          </cell>
          <cell r="J62" t="str">
            <v>700.105.00060</v>
          </cell>
          <cell r="K62" t="str">
            <v>Altri acquisti di beni non sanitari</v>
          </cell>
          <cell r="L62" t="str">
            <v>SI</v>
          </cell>
          <cell r="M62" t="str">
            <v>B.1.B.6)  Altri beni e prodotti non sanitari</v>
          </cell>
          <cell r="N62">
            <v>574308.38</v>
          </cell>
          <cell r="O62">
            <v>378696.74</v>
          </cell>
          <cell r="P62">
            <v>73057.17</v>
          </cell>
          <cell r="Q62">
            <v>351266.8</v>
          </cell>
          <cell r="R62">
            <v>379055.42</v>
          </cell>
          <cell r="S62">
            <v>210663.53</v>
          </cell>
          <cell r="T62">
            <v>110191.01</v>
          </cell>
          <cell r="U62">
            <v>172091.41500000001</v>
          </cell>
          <cell r="V62">
            <v>129764.8</v>
          </cell>
          <cell r="W62">
            <v>142190.44</v>
          </cell>
          <cell r="Y62">
            <v>8604.5707500000008</v>
          </cell>
          <cell r="AC62">
            <v>-30000</v>
          </cell>
          <cell r="AD62">
            <v>150695.98575000002</v>
          </cell>
          <cell r="AE62">
            <v>150695.99</v>
          </cell>
        </row>
        <row r="63">
          <cell r="F63" t="str">
            <v>70010500065</v>
          </cell>
          <cell r="G63" t="str">
            <v>Beni e prodotti non sanitari da Aziende sanitarie pubbliche della Regione</v>
          </cell>
          <cell r="H63" t="str">
            <v>BA0380</v>
          </cell>
          <cell r="I63">
            <v>70010500065</v>
          </cell>
          <cell r="J63" t="str">
            <v>700.105.00065</v>
          </cell>
          <cell r="K63" t="str">
            <v>Beni e prod. non sanit. da Az. sanit. pubbl. della Reg.</v>
          </cell>
          <cell r="L63" t="str">
            <v>SI</v>
          </cell>
          <cell r="M63" t="str">
            <v>B.1.B.7)  Beni e prodotti non sanitari da Aziende sanitarie pubbliche della Regione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Y63">
            <v>0</v>
          </cell>
          <cell r="AD63">
            <v>0</v>
          </cell>
          <cell r="AE63">
            <v>0</v>
          </cell>
        </row>
        <row r="64">
          <cell r="F64" t="str">
            <v>706</v>
          </cell>
          <cell r="G64" t="str">
            <v>ACQUISTI DI SERVIZI SANITARI</v>
          </cell>
          <cell r="I64">
            <v>706</v>
          </cell>
          <cell r="J64" t="str">
            <v>706</v>
          </cell>
          <cell r="K64" t="str">
            <v>ACQUISTI DI SERVIZI SANITARI</v>
          </cell>
          <cell r="L64" t="str">
            <v>NO</v>
          </cell>
          <cell r="N64">
            <v>0</v>
          </cell>
          <cell r="O64">
            <v>0</v>
          </cell>
          <cell r="P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Y64">
            <v>0</v>
          </cell>
          <cell r="AD64">
            <v>0</v>
          </cell>
          <cell r="AE64">
            <v>0</v>
          </cell>
        </row>
        <row r="65">
          <cell r="F65" t="str">
            <v>706100</v>
          </cell>
          <cell r="G65" t="str">
            <v>SERVIZI SANITARI PER MEDICINA DI BASE FARMACEUTICA E DISTRIBUZIONE FARMACI</v>
          </cell>
          <cell r="I65">
            <v>706100</v>
          </cell>
          <cell r="J65" t="str">
            <v>706.100</v>
          </cell>
          <cell r="K65" t="str">
            <v>SERVIZI SANITARI PER MEDICINA DI BASE FARMACEUTICA E DISTRIBUZIONE FARMACI</v>
          </cell>
          <cell r="L65" t="str">
            <v>NO</v>
          </cell>
          <cell r="N65">
            <v>0</v>
          </cell>
          <cell r="O65">
            <v>0</v>
          </cell>
          <cell r="P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AD65">
            <v>0</v>
          </cell>
          <cell r="AE65">
            <v>0</v>
          </cell>
        </row>
        <row r="66">
          <cell r="F66" t="str">
            <v>70610000005</v>
          </cell>
          <cell r="G66" t="str">
            <v>Medico generico</v>
          </cell>
          <cell r="H66" t="str">
            <v>BA0430</v>
          </cell>
          <cell r="I66">
            <v>70610000005</v>
          </cell>
          <cell r="J66" t="str">
            <v>706.100.00005</v>
          </cell>
          <cell r="K66" t="str">
            <v>Medico generica</v>
          </cell>
          <cell r="L66" t="str">
            <v>SI</v>
          </cell>
          <cell r="M66" t="str">
            <v>B.2.A.1.1.A) Costi per assistenza MMG</v>
          </cell>
          <cell r="N66">
            <v>31492576.050000001</v>
          </cell>
          <cell r="O66">
            <v>29275759.699999999</v>
          </cell>
          <cell r="P66">
            <v>29233359.379999999</v>
          </cell>
          <cell r="Q66">
            <v>28977012.130000003</v>
          </cell>
          <cell r="R66">
            <v>30199901.84</v>
          </cell>
          <cell r="S66">
            <v>27914579.039999999</v>
          </cell>
          <cell r="T66">
            <v>29163139.41</v>
          </cell>
          <cell r="U66">
            <v>28462677.742857143</v>
          </cell>
          <cell r="V66">
            <v>21590203.030000001</v>
          </cell>
          <cell r="W66">
            <v>23638352.949999999</v>
          </cell>
          <cell r="AB66">
            <v>29393829.829999998</v>
          </cell>
          <cell r="AD66">
            <v>29393829.829999998</v>
          </cell>
          <cell r="AE66">
            <v>29393829.829999998</v>
          </cell>
        </row>
        <row r="67">
          <cell r="F67" t="str">
            <v>70610000010</v>
          </cell>
          <cell r="G67" t="str">
            <v>Oneri sociali medici di medicina generale</v>
          </cell>
          <cell r="H67" t="str">
            <v>BA0430</v>
          </cell>
          <cell r="I67">
            <v>70610000010</v>
          </cell>
          <cell r="J67" t="str">
            <v>706.100.00010</v>
          </cell>
          <cell r="K67" t="str">
            <v>Oneri sociali medici di medicina generale</v>
          </cell>
          <cell r="L67" t="str">
            <v>SI</v>
          </cell>
          <cell r="M67" t="str">
            <v>B.2.A.1.1.A) Costi per assistenza MMG</v>
          </cell>
          <cell r="N67">
            <v>3419419.4</v>
          </cell>
          <cell r="O67">
            <v>3154295.1</v>
          </cell>
          <cell r="P67">
            <v>3114152.38</v>
          </cell>
          <cell r="Q67">
            <v>2985441.9799999995</v>
          </cell>
          <cell r="R67">
            <v>3323499.09</v>
          </cell>
          <cell r="S67">
            <v>3029981.97</v>
          </cell>
          <cell r="T67">
            <v>3163204.24</v>
          </cell>
          <cell r="U67">
            <v>3125379.651428571</v>
          </cell>
          <cell r="V67">
            <v>2368919.13</v>
          </cell>
          <cell r="W67">
            <v>2589369.96</v>
          </cell>
          <cell r="AB67">
            <v>3203118.93</v>
          </cell>
          <cell r="AD67">
            <v>3203118.93</v>
          </cell>
          <cell r="AE67">
            <v>3203118.93</v>
          </cell>
        </row>
        <row r="68">
          <cell r="F68" t="str">
            <v>70610000020</v>
          </cell>
          <cell r="G68" t="str">
            <v>Guardia medica</v>
          </cell>
          <cell r="H68" t="str">
            <v>BA0450</v>
          </cell>
          <cell r="I68">
            <v>70610000015</v>
          </cell>
          <cell r="J68" t="str">
            <v>706.100.00015</v>
          </cell>
          <cell r="K68" t="str">
            <v>Guardia medica</v>
          </cell>
          <cell r="L68" t="str">
            <v>SI</v>
          </cell>
          <cell r="M68" t="str">
            <v>B.2.A.1.1.C) Costi per assistenza Continuità assistenziale</v>
          </cell>
          <cell r="N68">
            <v>5387587.7999999998</v>
          </cell>
          <cell r="O68">
            <v>3808505.15</v>
          </cell>
          <cell r="P68">
            <v>2968401.14</v>
          </cell>
          <cell r="Q68">
            <v>4545261.2700000005</v>
          </cell>
          <cell r="R68">
            <v>3890020.15</v>
          </cell>
          <cell r="S68">
            <v>3248192.77</v>
          </cell>
          <cell r="T68">
            <v>3174258.56</v>
          </cell>
          <cell r="U68">
            <v>3213476.6914285715</v>
          </cell>
          <cell r="V68">
            <v>2474606.94</v>
          </cell>
          <cell r="W68">
            <v>2702533.06</v>
          </cell>
          <cell r="AB68">
            <v>3272743.97</v>
          </cell>
          <cell r="AD68">
            <v>3272743.97</v>
          </cell>
          <cell r="AE68">
            <v>3272743.97</v>
          </cell>
        </row>
        <row r="69">
          <cell r="F69" t="str">
            <v>70610000030</v>
          </cell>
          <cell r="G69" t="str">
            <v>Oneri sociali medici di medici di guardia medica</v>
          </cell>
          <cell r="H69" t="str">
            <v>BA0450</v>
          </cell>
          <cell r="I69">
            <v>70610000020</v>
          </cell>
          <cell r="J69" t="str">
            <v>706.100.00020</v>
          </cell>
          <cell r="K69" t="str">
            <v>Oneri sociali medici di medici di guardia medica</v>
          </cell>
          <cell r="L69" t="str">
            <v>SI</v>
          </cell>
          <cell r="M69" t="str">
            <v>B.2.A.1.1.C) Costi per assistenza Continuità assistenziale</v>
          </cell>
          <cell r="N69">
            <v>577230.89</v>
          </cell>
          <cell r="O69">
            <v>399488.04</v>
          </cell>
          <cell r="P69">
            <v>306043.56</v>
          </cell>
          <cell r="Q69">
            <v>396020.39999999997</v>
          </cell>
          <cell r="R69">
            <v>354731.07</v>
          </cell>
          <cell r="S69">
            <v>336304.25</v>
          </cell>
          <cell r="T69">
            <v>327109.32</v>
          </cell>
          <cell r="U69">
            <v>341539.02857142861</v>
          </cell>
          <cell r="V69">
            <v>261844.98</v>
          </cell>
          <cell r="W69">
            <v>284508.90999999997</v>
          </cell>
          <cell r="AB69">
            <v>343358.62</v>
          </cell>
          <cell r="AD69">
            <v>343358.62</v>
          </cell>
          <cell r="AE69">
            <v>343358.62</v>
          </cell>
        </row>
        <row r="70">
          <cell r="F70" t="str">
            <v>70610000015</v>
          </cell>
          <cell r="G70" t="str">
            <v>Pediatria</v>
          </cell>
          <cell r="H70" t="str">
            <v>BA0440</v>
          </cell>
          <cell r="I70">
            <v>70610000025</v>
          </cell>
          <cell r="J70" t="str">
            <v>706.100.00025</v>
          </cell>
          <cell r="K70" t="str">
            <v>Pediatria</v>
          </cell>
          <cell r="L70" t="str">
            <v>SI</v>
          </cell>
          <cell r="M70" t="str">
            <v>B.2.A.1.1.B) Costi per assistenza PLS</v>
          </cell>
          <cell r="N70">
            <v>7495290.75</v>
          </cell>
          <cell r="O70">
            <v>7430443.4699999997</v>
          </cell>
          <cell r="P70">
            <v>7384214.1500000004</v>
          </cell>
          <cell r="Q70">
            <v>7397116.5300000003</v>
          </cell>
          <cell r="R70">
            <v>7566614.9299999997</v>
          </cell>
          <cell r="S70">
            <v>6668504.2699999996</v>
          </cell>
          <cell r="T70">
            <v>7061736.6699999999</v>
          </cell>
          <cell r="U70">
            <v>6580800.845714286</v>
          </cell>
          <cell r="V70">
            <v>5067729.58</v>
          </cell>
          <cell r="W70">
            <v>5549511.2800000003</v>
          </cell>
          <cell r="AB70">
            <v>7129691.7999999998</v>
          </cell>
          <cell r="AD70">
            <v>7129691.7999999998</v>
          </cell>
          <cell r="AE70">
            <v>7129691.7999999998</v>
          </cell>
        </row>
        <row r="71">
          <cell r="F71" t="str">
            <v>70610000025</v>
          </cell>
          <cell r="G71" t="str">
            <v>Oneri sociali medici di medici pediatri</v>
          </cell>
          <cell r="H71" t="str">
            <v>BA0440</v>
          </cell>
          <cell r="I71">
            <v>70610000030</v>
          </cell>
          <cell r="J71" t="str">
            <v>706.100.00030</v>
          </cell>
          <cell r="K71" t="str">
            <v>Oneri sociali medici di medici pediatri</v>
          </cell>
          <cell r="L71" t="str">
            <v>SI</v>
          </cell>
          <cell r="M71" t="str">
            <v>B.2.A.1.1.B) Costi per assistenza PLS</v>
          </cell>
          <cell r="N71">
            <v>708525.7</v>
          </cell>
          <cell r="O71">
            <v>693728.88</v>
          </cell>
          <cell r="P71">
            <v>702456.33</v>
          </cell>
          <cell r="Q71">
            <v>653331.14</v>
          </cell>
          <cell r="R71">
            <v>721828.13</v>
          </cell>
          <cell r="S71">
            <v>640380.25</v>
          </cell>
          <cell r="T71">
            <v>671745.83</v>
          </cell>
          <cell r="U71">
            <v>632700.46857142868</v>
          </cell>
          <cell r="V71">
            <v>484404.99</v>
          </cell>
          <cell r="W71">
            <v>529072.03</v>
          </cell>
          <cell r="AB71">
            <v>677178.85</v>
          </cell>
          <cell r="AD71">
            <v>677178.85</v>
          </cell>
          <cell r="AE71">
            <v>677178.85</v>
          </cell>
        </row>
        <row r="72">
          <cell r="F72" t="str">
            <v>70610000035</v>
          </cell>
          <cell r="G72" t="str">
            <v>Farmaceutica</v>
          </cell>
          <cell r="H72" t="str">
            <v>BA0500</v>
          </cell>
          <cell r="I72">
            <v>70610000035</v>
          </cell>
          <cell r="J72" t="str">
            <v>706.100.00035</v>
          </cell>
          <cell r="K72" t="str">
            <v>Farmaceutica</v>
          </cell>
          <cell r="L72" t="str">
            <v>SI</v>
          </cell>
          <cell r="M72" t="str">
            <v>B.2.A.2.1) - da convenzione</v>
          </cell>
          <cell r="N72">
            <v>51939740.409999996</v>
          </cell>
          <cell r="O72">
            <v>51991524.119999997</v>
          </cell>
          <cell r="P72">
            <v>53327612.890000001</v>
          </cell>
          <cell r="Q72">
            <v>51111906.733333327</v>
          </cell>
          <cell r="R72">
            <v>52902519.280000001</v>
          </cell>
          <cell r="S72">
            <v>49828602</v>
          </cell>
          <cell r="T72">
            <v>52364532.719999999</v>
          </cell>
          <cell r="U72">
            <v>53416278.445714287</v>
          </cell>
          <cell r="V72">
            <v>39378315.460000001</v>
          </cell>
          <cell r="W72">
            <v>43987578.649999999</v>
          </cell>
          <cell r="AB72">
            <v>52821068.93</v>
          </cell>
          <cell r="AD72">
            <v>52821068.93</v>
          </cell>
          <cell r="AE72">
            <v>52821068.93</v>
          </cell>
        </row>
        <row r="73">
          <cell r="F73" t="str">
            <v>70610000040</v>
          </cell>
          <cell r="G73" t="str">
            <v>Oneri sociali assistenza farmaceutica</v>
          </cell>
          <cell r="H73" t="str">
            <v>BA0500</v>
          </cell>
          <cell r="I73">
            <v>70610000040</v>
          </cell>
          <cell r="J73" t="str">
            <v>706.100.00040</v>
          </cell>
          <cell r="K73" t="str">
            <v>Oneri sociali assistenza farmaceutica</v>
          </cell>
          <cell r="L73" t="str">
            <v>SI</v>
          </cell>
          <cell r="M73" t="str">
            <v>B.2.A.2.1) - da convenzione</v>
          </cell>
          <cell r="N73">
            <v>40449.360000000001</v>
          </cell>
          <cell r="O73">
            <v>40449.360000000001</v>
          </cell>
          <cell r="P73">
            <v>40449.360000000001</v>
          </cell>
          <cell r="Q73">
            <v>40449.360000000001</v>
          </cell>
          <cell r="R73">
            <v>40449.360000000001</v>
          </cell>
          <cell r="S73">
            <v>40449.360000000001</v>
          </cell>
          <cell r="T73">
            <v>40449.360000000001</v>
          </cell>
          <cell r="U73">
            <v>40449.360000000001</v>
          </cell>
          <cell r="V73">
            <v>30337.02</v>
          </cell>
          <cell r="W73">
            <v>33707.800000000003</v>
          </cell>
          <cell r="AB73">
            <v>40449.360000000001</v>
          </cell>
          <cell r="AD73">
            <v>40449.360000000001</v>
          </cell>
          <cell r="AE73">
            <v>40449.360000000001</v>
          </cell>
        </row>
        <row r="74">
          <cell r="F74" t="str">
            <v>70610000045</v>
          </cell>
          <cell r="G74" t="str">
            <v>Convenzioni per assist. sanit. negli Ist. Peniten.</v>
          </cell>
          <cell r="H74" t="str">
            <v>BA0460</v>
          </cell>
          <cell r="I74">
            <v>70610000047</v>
          </cell>
          <cell r="J74" t="str">
            <v>706.100.00047</v>
          </cell>
          <cell r="K74" t="str">
            <v>Convenzioni per assist. sanit. negli Ist. Peniten.</v>
          </cell>
          <cell r="L74" t="str">
            <v>SI</v>
          </cell>
          <cell r="M74" t="str">
            <v>B.2.A.1.1.D) Altro (medicina dei servizi, psicologi, medici 118, ecc)</v>
          </cell>
          <cell r="N74">
            <v>220124.6</v>
          </cell>
          <cell r="O74">
            <v>206030.07999999999</v>
          </cell>
          <cell r="P74">
            <v>237079.84</v>
          </cell>
          <cell r="Q74">
            <v>235632.74666666667</v>
          </cell>
          <cell r="R74">
            <v>215824.73</v>
          </cell>
          <cell r="S74">
            <v>208235.12</v>
          </cell>
          <cell r="T74">
            <v>206537.49</v>
          </cell>
          <cell r="U74">
            <v>190833.15000000002</v>
          </cell>
          <cell r="V74">
            <v>147231.62</v>
          </cell>
          <cell r="W74">
            <v>180911.9</v>
          </cell>
          <cell r="AB74">
            <v>197048.14</v>
          </cell>
          <cell r="AD74">
            <v>197048.14</v>
          </cell>
          <cell r="AE74">
            <v>197048.14</v>
          </cell>
        </row>
        <row r="75">
          <cell r="F75" t="str">
            <v>70610000050</v>
          </cell>
          <cell r="G75" t="str">
            <v>Convenzione con medici della medicina dei servizi (Competenze)</v>
          </cell>
          <cell r="H75" t="str">
            <v>BA0460</v>
          </cell>
          <cell r="I75">
            <v>70610000052</v>
          </cell>
          <cell r="J75" t="str">
            <v>706.100.00052</v>
          </cell>
          <cell r="K75" t="str">
            <v>Convenzioni con medici della med. dei serv. (Competenze)</v>
          </cell>
          <cell r="L75" t="str">
            <v>SI</v>
          </cell>
          <cell r="M75" t="str">
            <v>B.2.A.1.1.D) Altro (medicina dei servizi, psicologi, medici 118, ecc)</v>
          </cell>
          <cell r="N75">
            <v>35975.760000000002</v>
          </cell>
          <cell r="O75">
            <v>37051.72</v>
          </cell>
          <cell r="P75">
            <v>38615.370000000003</v>
          </cell>
          <cell r="Q75">
            <v>34484.19000000001</v>
          </cell>
          <cell r="R75">
            <v>34331.279999999999</v>
          </cell>
          <cell r="S75">
            <v>35810.51</v>
          </cell>
          <cell r="T75">
            <v>34331.279999999999</v>
          </cell>
          <cell r="U75">
            <v>33230.055</v>
          </cell>
          <cell r="V75">
            <v>24933.07</v>
          </cell>
          <cell r="W75">
            <v>30492.47</v>
          </cell>
          <cell r="AB75">
            <v>35846.019999999997</v>
          </cell>
          <cell r="AD75">
            <v>35846.019999999997</v>
          </cell>
          <cell r="AE75">
            <v>35846.019999999997</v>
          </cell>
        </row>
        <row r="76">
          <cell r="F76" t="str">
            <v>70610000055</v>
          </cell>
          <cell r="G76" t="str">
            <v>Convenzione con medici della medicina dei servizi (Oneri)</v>
          </cell>
          <cell r="H76" t="str">
            <v>BA0460</v>
          </cell>
          <cell r="I76">
            <v>70610000054</v>
          </cell>
          <cell r="J76" t="str">
            <v>706.100.00054</v>
          </cell>
          <cell r="K76" t="str">
            <v>Convenzioni con medici della med. dei serv. (Oneri)</v>
          </cell>
          <cell r="L76" t="str">
            <v>SI</v>
          </cell>
          <cell r="M76" t="str">
            <v>B.2.A.1.1.D) Altro (medicina dei servizi, psicologi, medici 118, ecc)</v>
          </cell>
          <cell r="N76">
            <v>4873.83</v>
          </cell>
          <cell r="O76">
            <v>5092</v>
          </cell>
          <cell r="P76">
            <v>5222.83</v>
          </cell>
          <cell r="Q76">
            <v>4295.5199999999995</v>
          </cell>
          <cell r="R76">
            <v>4649.4799999999996</v>
          </cell>
          <cell r="S76">
            <v>4832.47</v>
          </cell>
          <cell r="T76">
            <v>4649.4799999999996</v>
          </cell>
          <cell r="U76">
            <v>4493.5349999999999</v>
          </cell>
          <cell r="V76">
            <v>3371.64</v>
          </cell>
          <cell r="W76">
            <v>4123.54</v>
          </cell>
          <cell r="AB76">
            <v>4863.95</v>
          </cell>
          <cell r="AD76">
            <v>4863.95</v>
          </cell>
          <cell r="AE76">
            <v>4863.95</v>
          </cell>
        </row>
        <row r="77">
          <cell r="F77" t="str">
            <v>70610000060</v>
          </cell>
          <cell r="G77" t="str">
            <v>Convenzioni con personale per il 118 (Competenze)</v>
          </cell>
          <cell r="H77" t="str">
            <v>BA0460</v>
          </cell>
          <cell r="I77">
            <v>70610000055</v>
          </cell>
          <cell r="J77" t="str">
            <v>706.100.00055</v>
          </cell>
          <cell r="K77" t="str">
            <v>Convenzioni con personale per il 118 (Competenze)</v>
          </cell>
          <cell r="L77" t="str">
            <v>SI</v>
          </cell>
          <cell r="M77" t="str">
            <v>B.2.A.1.1.D) Altro (medicina dei servizi, psicologi, medici 118, ecc)</v>
          </cell>
          <cell r="N77">
            <v>2817895.65</v>
          </cell>
          <cell r="O77">
            <v>3094882.25</v>
          </cell>
          <cell r="P77">
            <v>2893394.19</v>
          </cell>
          <cell r="Q77">
            <v>2058522.96</v>
          </cell>
          <cell r="R77">
            <v>2068871.25</v>
          </cell>
          <cell r="S77">
            <v>1944514.07</v>
          </cell>
          <cell r="T77">
            <v>1871008.14</v>
          </cell>
          <cell r="U77">
            <v>1494254.7449999999</v>
          </cell>
          <cell r="V77">
            <v>1295043.67</v>
          </cell>
          <cell r="W77">
            <v>1446959.86</v>
          </cell>
          <cell r="AB77">
            <v>1694552.6</v>
          </cell>
          <cell r="AD77">
            <v>1694552.6</v>
          </cell>
          <cell r="AE77">
            <v>1694552.6</v>
          </cell>
        </row>
        <row r="78">
          <cell r="F78" t="str">
            <v>70610000065</v>
          </cell>
          <cell r="G78" t="str">
            <v>Convenzioni con personale per il 118 (Oneri)</v>
          </cell>
          <cell r="H78" t="str">
            <v>BA0460</v>
          </cell>
          <cell r="I78">
            <v>70610000056</v>
          </cell>
          <cell r="J78" t="str">
            <v>706.100.00056</v>
          </cell>
          <cell r="K78" t="str">
            <v>Convenzioni con personale per il 118 (Oneri)</v>
          </cell>
          <cell r="L78" t="str">
            <v>SI</v>
          </cell>
          <cell r="M78" t="str">
            <v>B.2.A.1.1.D) Altro (medicina dei servizi, psicologi, medici 118, ecc)</v>
          </cell>
          <cell r="N78">
            <v>305148.07</v>
          </cell>
          <cell r="O78">
            <v>335932.85</v>
          </cell>
          <cell r="P78">
            <v>315363.63</v>
          </cell>
          <cell r="Q78">
            <v>223503.47999999998</v>
          </cell>
          <cell r="R78">
            <v>224591.11</v>
          </cell>
          <cell r="S78">
            <v>214760.87</v>
          </cell>
          <cell r="T78">
            <v>203119.43</v>
          </cell>
          <cell r="U78">
            <v>162415.845</v>
          </cell>
          <cell r="V78">
            <v>140739.82</v>
          </cell>
          <cell r="W78">
            <v>157451.39000000001</v>
          </cell>
          <cell r="AB78">
            <v>184409.89</v>
          </cell>
          <cell r="AD78">
            <v>184409.89</v>
          </cell>
          <cell r="AE78">
            <v>184409.89</v>
          </cell>
        </row>
        <row r="79">
          <cell r="F79" t="str">
            <v>70610000070</v>
          </cell>
          <cell r="G79" t="str">
            <v>Convenzione con psicologi (Competenze)</v>
          </cell>
          <cell r="H79" t="str">
            <v>BA0460</v>
          </cell>
          <cell r="I79">
            <v>70610000057</v>
          </cell>
          <cell r="J79" t="str">
            <v>706.100.00057</v>
          </cell>
          <cell r="K79" t="str">
            <v>Convenzioni con psicologi (Competenze)</v>
          </cell>
          <cell r="L79" t="str">
            <v>SI</v>
          </cell>
          <cell r="M79" t="str">
            <v>B.2.A.1.1.D) Altro (medicina dei servizi, psicologi, medici 118, ecc)</v>
          </cell>
          <cell r="N79">
            <v>189490.56</v>
          </cell>
          <cell r="O79">
            <v>177228.42</v>
          </cell>
          <cell r="P79">
            <v>108949.94</v>
          </cell>
          <cell r="Q79">
            <v>145338.66</v>
          </cell>
          <cell r="R79">
            <v>185718.18</v>
          </cell>
          <cell r="S79">
            <v>242876.51</v>
          </cell>
          <cell r="T79">
            <v>252534.49</v>
          </cell>
          <cell r="U79">
            <v>373662.51</v>
          </cell>
          <cell r="V79">
            <v>284842.55</v>
          </cell>
          <cell r="W79">
            <v>357308.64</v>
          </cell>
          <cell r="AB79">
            <v>410473.73</v>
          </cell>
          <cell r="AD79">
            <v>410473.73</v>
          </cell>
          <cell r="AE79">
            <v>410473.73</v>
          </cell>
        </row>
        <row r="80">
          <cell r="F80" t="str">
            <v>70610000075</v>
          </cell>
          <cell r="G80" t="str">
            <v>Convenzione con psicologi (Oneri)</v>
          </cell>
          <cell r="H80" t="str">
            <v>BA0460</v>
          </cell>
          <cell r="I80">
            <v>70610000058</v>
          </cell>
          <cell r="J80" t="str">
            <v>706.100.00058</v>
          </cell>
          <cell r="K80" t="str">
            <v>Convenzioni con psicologi (Oneri)</v>
          </cell>
          <cell r="L80" t="str">
            <v>SI</v>
          </cell>
          <cell r="M80" t="str">
            <v>B.2.A.1.1.D) Altro (medicina dei servizi, psicologi, medici 118, ecc)</v>
          </cell>
          <cell r="N80">
            <v>25040.67</v>
          </cell>
          <cell r="O80">
            <v>23464.5</v>
          </cell>
          <cell r="P80">
            <v>14140.65</v>
          </cell>
          <cell r="Q80">
            <v>23951.38</v>
          </cell>
          <cell r="R80">
            <v>25378.82</v>
          </cell>
          <cell r="S80">
            <v>33808.6</v>
          </cell>
          <cell r="T80">
            <v>35170.36</v>
          </cell>
          <cell r="U80">
            <v>51546.930000000008</v>
          </cell>
          <cell r="V80">
            <v>39350.75</v>
          </cell>
          <cell r="W80">
            <v>49404.94</v>
          </cell>
          <cell r="AB80">
            <v>56781.13</v>
          </cell>
          <cell r="AD80">
            <v>56781.13</v>
          </cell>
          <cell r="AE80">
            <v>56781.13</v>
          </cell>
        </row>
        <row r="81">
          <cell r="F81" t="str">
            <v>70610000080</v>
          </cell>
          <cell r="G81" t="str">
            <v xml:space="preserve">Convenzione con altre categorie </v>
          </cell>
          <cell r="H81" t="str">
            <v>BA0460</v>
          </cell>
          <cell r="I81">
            <v>70610000059</v>
          </cell>
          <cell r="J81" t="str">
            <v>706.100.00059</v>
          </cell>
          <cell r="K81" t="str">
            <v xml:space="preserve">Convenzioni con altre categorie </v>
          </cell>
          <cell r="L81" t="str">
            <v>SI</v>
          </cell>
          <cell r="M81" t="str">
            <v>B.2.A.1.1.D) Altro (medicina dei servizi, psicologi, medici 118, ecc)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AB81">
            <v>0</v>
          </cell>
          <cell r="AD81">
            <v>0</v>
          </cell>
          <cell r="AE81">
            <v>0</v>
          </cell>
        </row>
        <row r="82">
          <cell r="F82" t="str">
            <v>70610000085</v>
          </cell>
          <cell r="G82" t="str">
            <v>Convenzioni Pronto soccorso estivo</v>
          </cell>
          <cell r="H82" t="str">
            <v>BA0460</v>
          </cell>
          <cell r="I82">
            <v>70610000080</v>
          </cell>
          <cell r="J82" t="str">
            <v>706.100.00080</v>
          </cell>
          <cell r="K82" t="str">
            <v>Convenzioni Pronto soccorso estivo</v>
          </cell>
          <cell r="L82" t="str">
            <v>SI</v>
          </cell>
          <cell r="M82" t="str">
            <v>B.2.A.1.1.D) Altro (medicina dei servizi, psicologi, medici 118, ecc)</v>
          </cell>
          <cell r="N82">
            <v>0</v>
          </cell>
          <cell r="O82">
            <v>44631.74</v>
          </cell>
          <cell r="P82">
            <v>46035.61</v>
          </cell>
          <cell r="Q82">
            <v>784069.67</v>
          </cell>
          <cell r="R82">
            <v>32723.57</v>
          </cell>
          <cell r="S82">
            <v>28770.799999999999</v>
          </cell>
          <cell r="T82">
            <v>23143.4</v>
          </cell>
          <cell r="U82">
            <v>25988.024999999998</v>
          </cell>
          <cell r="V82">
            <v>41768.019999999997</v>
          </cell>
          <cell r="W82">
            <v>51715.63</v>
          </cell>
          <cell r="AB82">
            <v>51715.63</v>
          </cell>
          <cell r="AD82">
            <v>51715.63</v>
          </cell>
          <cell r="AE82">
            <v>51715.63</v>
          </cell>
        </row>
        <row r="83">
          <cell r="F83" t="str">
            <v>70610000090</v>
          </cell>
          <cell r="G83" t="str">
            <v>Somministrazione diretta farmaci da pubblico (altri soggetti pubbl. della Regione)</v>
          </cell>
          <cell r="H83" t="str">
            <v>BA0980</v>
          </cell>
          <cell r="I83">
            <v>70610000100</v>
          </cell>
          <cell r="J83" t="str">
            <v>706.100.00100</v>
          </cell>
          <cell r="K83" t="str">
            <v>Somministraz. dir. farmaci da pubbl. (altri sogg. pubbl. della Reg.)</v>
          </cell>
          <cell r="L83" t="str">
            <v>SI</v>
          </cell>
          <cell r="M83" t="str">
            <v>B.2.A.9.2) - da pubblico (altri soggetti pubbl. della Regione)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AB83">
            <v>0</v>
          </cell>
          <cell r="AD83">
            <v>0</v>
          </cell>
          <cell r="AE83">
            <v>0</v>
          </cell>
        </row>
        <row r="84">
          <cell r="F84" t="str">
            <v>70610000095</v>
          </cell>
          <cell r="G84" t="str">
            <v>Somministrazione diretta farmaci da privato (intraregionale)</v>
          </cell>
          <cell r="H84" t="str">
            <v>BA1000</v>
          </cell>
          <cell r="I84">
            <v>70610000110</v>
          </cell>
          <cell r="J84" t="str">
            <v>706.100.00110</v>
          </cell>
          <cell r="K84" t="str">
            <v>Somministraz. dir. farmaci da privato (intrareg.)</v>
          </cell>
          <cell r="L84" t="str">
            <v>SI</v>
          </cell>
          <cell r="M84" t="str">
            <v>B.2.A.9.4) - da privato (intraregionale)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AB84">
            <v>0</v>
          </cell>
          <cell r="AD84">
            <v>0</v>
          </cell>
          <cell r="AE84">
            <v>0</v>
          </cell>
        </row>
        <row r="85">
          <cell r="F85" t="str">
            <v>70610000100</v>
          </cell>
          <cell r="G85" t="str">
            <v>Somministrazione diretta farmaci da privato (extraregionale)</v>
          </cell>
          <cell r="H85" t="str">
            <v>BA1010</v>
          </cell>
          <cell r="I85">
            <v>70610000115</v>
          </cell>
          <cell r="J85" t="str">
            <v>706.100.00115</v>
          </cell>
          <cell r="K85" t="str">
            <v>Somministraz. dir. farmaci da privato (extrareg.)</v>
          </cell>
          <cell r="L85" t="str">
            <v>SI</v>
          </cell>
          <cell r="M85" t="str">
            <v>B.2.A.9.5) - da privato (extraregionale)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AB85">
            <v>0</v>
          </cell>
          <cell r="AD85">
            <v>0</v>
          </cell>
          <cell r="AE85">
            <v>0</v>
          </cell>
        </row>
        <row r="86">
          <cell r="F86" t="str">
            <v>70610000105</v>
          </cell>
          <cell r="G86" t="str">
            <v>Somministrazione diretta farmaci da privato per cittadini non residenti - Extraregione (mobilità attiva in compensazione)</v>
          </cell>
          <cell r="H86" t="str">
            <v>BA1020</v>
          </cell>
          <cell r="I86">
            <v>70610000120</v>
          </cell>
          <cell r="J86" t="str">
            <v>706.100.00120</v>
          </cell>
          <cell r="K86" t="str">
            <v>Somministraz. dir. farmaci da priv. per non resid. - extrareg. (mob. att. in compens.)</v>
          </cell>
          <cell r="L86" t="str">
            <v>SI</v>
          </cell>
          <cell r="M86" t="str">
            <v>B.2.A.9.6) - da privato per cittadini non residenti - Extraregione (mobilità attiva in compensazione)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AD86">
            <v>0</v>
          </cell>
          <cell r="AE86">
            <v>0</v>
          </cell>
        </row>
        <row r="87">
          <cell r="F87" t="str">
            <v>706105</v>
          </cell>
          <cell r="G87" t="str">
            <v>ASSISTENZA SPECIALISTICA DA PRIVATO</v>
          </cell>
          <cell r="I87">
            <v>706105</v>
          </cell>
          <cell r="J87" t="str">
            <v>706.105</v>
          </cell>
          <cell r="K87" t="str">
            <v>ASSISTENZA SPECIALISTICA DA PRIVATO</v>
          </cell>
          <cell r="L87" t="str">
            <v>NO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AD87">
            <v>0</v>
          </cell>
          <cell r="AE87">
            <v>0</v>
          </cell>
        </row>
        <row r="88">
          <cell r="F88" t="str">
            <v>70610500005</v>
          </cell>
          <cell r="G88" t="str">
            <v>Medico specialistica interna</v>
          </cell>
          <cell r="H88" t="str">
            <v>BA0570</v>
          </cell>
          <cell r="I88">
            <v>70610500005</v>
          </cell>
          <cell r="J88" t="str">
            <v>706.105.00005</v>
          </cell>
          <cell r="K88" t="str">
            <v>Medico specialistica interna</v>
          </cell>
          <cell r="L88" t="str">
            <v>SI</v>
          </cell>
          <cell r="M88" t="str">
            <v>B.2.A.3.7) - da privato - Medici SUMAI</v>
          </cell>
          <cell r="N88">
            <v>5353624.21</v>
          </cell>
          <cell r="O88">
            <v>5010434.59</v>
          </cell>
          <cell r="P88">
            <v>4723190.8</v>
          </cell>
          <cell r="Q88">
            <v>4983321.4200000009</v>
          </cell>
          <cell r="R88">
            <v>4836956.07</v>
          </cell>
          <cell r="S88">
            <v>4950553.68</v>
          </cell>
          <cell r="T88">
            <v>5280135.68</v>
          </cell>
          <cell r="U88">
            <v>5132388.4050000003</v>
          </cell>
          <cell r="V88">
            <v>3837235.86</v>
          </cell>
          <cell r="W88">
            <v>4702343.75</v>
          </cell>
          <cell r="AC88">
            <v>250000</v>
          </cell>
          <cell r="AD88">
            <v>5382388.4050000003</v>
          </cell>
          <cell r="AE88">
            <v>5382388.4100000001</v>
          </cell>
        </row>
        <row r="89">
          <cell r="F89" t="str">
            <v>70610500015</v>
          </cell>
          <cell r="G89" t="str">
            <v>Oneri sociali specialisti interni</v>
          </cell>
          <cell r="H89" t="str">
            <v>BA0570</v>
          </cell>
          <cell r="I89">
            <v>70610500010</v>
          </cell>
          <cell r="J89" t="str">
            <v>706.105.00010</v>
          </cell>
          <cell r="K89" t="str">
            <v>Oneri sociali specialisti interni</v>
          </cell>
          <cell r="L89" t="str">
            <v>SI</v>
          </cell>
          <cell r="M89" t="str">
            <v>B.2.A.3.7) - da privato - Medici SUMAI</v>
          </cell>
          <cell r="N89">
            <v>717132.08</v>
          </cell>
          <cell r="O89">
            <v>670943.55000000005</v>
          </cell>
          <cell r="P89">
            <v>635321.15</v>
          </cell>
          <cell r="Q89">
            <v>665923.10666666669</v>
          </cell>
          <cell r="R89">
            <v>657429.61</v>
          </cell>
          <cell r="S89">
            <v>674367.15</v>
          </cell>
          <cell r="T89">
            <v>720983.8</v>
          </cell>
          <cell r="U89">
            <v>701062.11</v>
          </cell>
          <cell r="V89">
            <v>524988.17000000004</v>
          </cell>
          <cell r="W89">
            <v>643568.01</v>
          </cell>
          <cell r="AD89">
            <v>701062.11</v>
          </cell>
          <cell r="AE89">
            <v>701062.11</v>
          </cell>
        </row>
        <row r="90">
          <cell r="F90" t="str">
            <v>70610500020</v>
          </cell>
          <cell r="G90" t="str">
            <v>Medico specialistica esterna</v>
          </cell>
          <cell r="H90" t="str">
            <v>BA0620</v>
          </cell>
          <cell r="I90">
            <v>70610500015</v>
          </cell>
          <cell r="J90" t="str">
            <v>706.105.00015</v>
          </cell>
          <cell r="K90" t="str">
            <v>Medico specialistica esterna</v>
          </cell>
          <cell r="L90" t="str">
            <v>SI</v>
          </cell>
          <cell r="M90" t="str">
            <v>B.2.A.3.8.G) Servizi sanitari per assistenza specialistica da altri privati</v>
          </cell>
          <cell r="N90">
            <v>141914.91</v>
          </cell>
          <cell r="O90">
            <v>92187.57</v>
          </cell>
          <cell r="P90">
            <v>84789.77</v>
          </cell>
          <cell r="Q90">
            <v>106446.06666666667</v>
          </cell>
          <cell r="R90">
            <v>122869.23</v>
          </cell>
          <cell r="S90">
            <v>114446.07</v>
          </cell>
          <cell r="T90">
            <v>122481.9</v>
          </cell>
          <cell r="U90">
            <v>126444.55499999999</v>
          </cell>
          <cell r="V90">
            <v>85834.55</v>
          </cell>
          <cell r="W90">
            <v>106054.39</v>
          </cell>
          <cell r="Z90">
            <v>123011.07</v>
          </cell>
          <cell r="AC90">
            <v>-20300.22</v>
          </cell>
          <cell r="AD90">
            <v>102710.85</v>
          </cell>
          <cell r="AE90">
            <v>102710.85</v>
          </cell>
        </row>
        <row r="91">
          <cell r="F91" t="str">
            <v>70610500025</v>
          </cell>
          <cell r="G91" t="str">
            <v>Oneri sociali specialisti esterni</v>
          </cell>
          <cell r="H91" t="str">
            <v>BA0620</v>
          </cell>
          <cell r="I91">
            <v>70610500020</v>
          </cell>
          <cell r="J91" t="str">
            <v>706.105.00020</v>
          </cell>
          <cell r="K91" t="str">
            <v>Oneri sociali specialisti esterni</v>
          </cell>
          <cell r="L91" t="str">
            <v>SI</v>
          </cell>
          <cell r="M91" t="str">
            <v>B.2.A.3.8.G) Servizi sanitari per assistenza specialistica da altri privati</v>
          </cell>
          <cell r="N91">
            <v>22115.48</v>
          </cell>
          <cell r="O91">
            <v>15981.63</v>
          </cell>
          <cell r="P91">
            <v>17613.189999999999</v>
          </cell>
          <cell r="Q91">
            <v>16595</v>
          </cell>
          <cell r="R91">
            <v>20955.72</v>
          </cell>
          <cell r="S91">
            <v>17695</v>
          </cell>
          <cell r="T91">
            <v>19894.63</v>
          </cell>
          <cell r="U91">
            <v>20300.22</v>
          </cell>
          <cell r="V91">
            <v>13271.25</v>
          </cell>
          <cell r="W91">
            <v>18097.63</v>
          </cell>
          <cell r="AD91">
            <v>20300.22</v>
          </cell>
          <cell r="AE91">
            <v>20300.22</v>
          </cell>
        </row>
        <row r="92">
          <cell r="F92" t="str">
            <v>70610500030</v>
          </cell>
          <cell r="G92" t="str">
            <v>Prestaz. di emodialisi in convenzionamento esterno</v>
          </cell>
          <cell r="H92" t="str">
            <v>BA0620</v>
          </cell>
          <cell r="I92">
            <v>70610500025</v>
          </cell>
          <cell r="J92" t="str">
            <v>706.105.00025</v>
          </cell>
          <cell r="K92" t="str">
            <v>Prestaz. di emodialisi in convenzionamento esterno</v>
          </cell>
          <cell r="L92" t="str">
            <v>SI</v>
          </cell>
          <cell r="M92" t="str">
            <v>B.2.A.3.8.G) Servizi sanitari per assistenza specialistica da altri privati</v>
          </cell>
          <cell r="N92">
            <v>3134619.79</v>
          </cell>
          <cell r="O92">
            <v>3307254.06</v>
          </cell>
          <cell r="P92">
            <v>2900167.64</v>
          </cell>
          <cell r="Q92">
            <v>4692114.4833333334</v>
          </cell>
          <cell r="R92">
            <v>3114513.82</v>
          </cell>
          <cell r="S92">
            <v>2766530.59</v>
          </cell>
          <cell r="T92">
            <v>3254599.51</v>
          </cell>
          <cell r="U92">
            <v>3574745.9142857143</v>
          </cell>
          <cell r="V92">
            <v>2686993.4</v>
          </cell>
          <cell r="W92">
            <v>2832249.98</v>
          </cell>
          <cell r="Z92">
            <v>4798734.59</v>
          </cell>
          <cell r="AC92">
            <v>-790000</v>
          </cell>
          <cell r="AD92">
            <v>4008734.59</v>
          </cell>
          <cell r="AE92">
            <v>4008734.59</v>
          </cell>
        </row>
        <row r="93">
          <cell r="F93" t="str">
            <v>70610500035</v>
          </cell>
          <cell r="G93" t="str">
            <v>Prestaz. di laboratori analisi in convenz. esterno</v>
          </cell>
          <cell r="H93" t="str">
            <v>BA0620</v>
          </cell>
          <cell r="I93">
            <v>70610500030</v>
          </cell>
          <cell r="J93" t="str">
            <v>706.105.00030</v>
          </cell>
          <cell r="K93" t="str">
            <v>Prestaz. di laboratori analisi in convenz. esterno</v>
          </cell>
          <cell r="L93" t="str">
            <v>SI</v>
          </cell>
          <cell r="M93" t="str">
            <v>B.2.A.3.8.G) Servizi sanitari per assistenza specialistica da altri privati</v>
          </cell>
          <cell r="N93">
            <v>3978308.78</v>
          </cell>
          <cell r="O93">
            <v>3874333.09</v>
          </cell>
          <cell r="P93">
            <v>3834515.39</v>
          </cell>
          <cell r="Q93">
            <v>3960017.36</v>
          </cell>
          <cell r="R93">
            <v>3961867.04</v>
          </cell>
          <cell r="S93">
            <v>3982517.36</v>
          </cell>
          <cell r="T93">
            <v>3955708.54</v>
          </cell>
          <cell r="U93">
            <v>3982517.36</v>
          </cell>
          <cell r="V93">
            <v>2986888.02</v>
          </cell>
          <cell r="W93">
            <v>3114072.43</v>
          </cell>
          <cell r="Z93">
            <v>3960717.3260336006</v>
          </cell>
          <cell r="AC93">
            <v>-24973.8</v>
          </cell>
          <cell r="AD93">
            <v>3935743.5260336008</v>
          </cell>
          <cell r="AE93">
            <v>3935743.53</v>
          </cell>
        </row>
        <row r="94">
          <cell r="F94" t="str">
            <v>70610500040</v>
          </cell>
          <cell r="G94" t="str">
            <v>Oneri sociali laboratori di analisi esterni</v>
          </cell>
          <cell r="H94" t="str">
            <v>BA0620</v>
          </cell>
          <cell r="I94">
            <v>70610500035</v>
          </cell>
          <cell r="J94" t="str">
            <v>706.105.00035</v>
          </cell>
          <cell r="K94" t="str">
            <v>Oneri sociali laboratori di analisi esterni</v>
          </cell>
          <cell r="L94" t="str">
            <v>SI</v>
          </cell>
          <cell r="M94" t="str">
            <v>B.2.A.3.8.G) Servizi sanitari per assistenza specialistica da altri privati</v>
          </cell>
          <cell r="N94">
            <v>35267.39</v>
          </cell>
          <cell r="O94">
            <v>34159.18</v>
          </cell>
          <cell r="P94">
            <v>29431</v>
          </cell>
          <cell r="Q94">
            <v>22473.799999999996</v>
          </cell>
          <cell r="R94">
            <v>36040.31</v>
          </cell>
          <cell r="S94">
            <v>24973.8</v>
          </cell>
          <cell r="T94">
            <v>35005.51</v>
          </cell>
          <cell r="U94">
            <v>24973.8</v>
          </cell>
          <cell r="V94">
            <v>18730.349999999999</v>
          </cell>
          <cell r="W94">
            <v>21208.31</v>
          </cell>
          <cell r="AD94">
            <v>24973.8</v>
          </cell>
          <cell r="AE94">
            <v>24973.8</v>
          </cell>
        </row>
        <row r="95">
          <cell r="F95" t="str">
            <v>70610500045</v>
          </cell>
          <cell r="G95" t="str">
            <v>Prest. diagn. strum. c/o strutt. private</v>
          </cell>
          <cell r="H95" t="str">
            <v>BA0620</v>
          </cell>
          <cell r="I95">
            <v>70610500040</v>
          </cell>
          <cell r="J95" t="str">
            <v>706.105.00040</v>
          </cell>
          <cell r="K95" t="str">
            <v>Prest. diagn. strum. c/o strutt. private</v>
          </cell>
          <cell r="L95" t="str">
            <v>SI</v>
          </cell>
          <cell r="M95" t="str">
            <v>B.2.A.3.8.G) Servizi sanitari per assistenza specialistica da altri privati</v>
          </cell>
          <cell r="N95">
            <v>2257096.92</v>
          </cell>
          <cell r="O95">
            <v>1895573.25</v>
          </cell>
          <cell r="P95">
            <v>1982676.76</v>
          </cell>
          <cell r="Q95">
            <v>2240575.92</v>
          </cell>
          <cell r="R95">
            <v>2228632.31</v>
          </cell>
          <cell r="S95">
            <v>2253076.77</v>
          </cell>
          <cell r="T95">
            <v>2247368.4</v>
          </cell>
          <cell r="U95">
            <v>2253076.77</v>
          </cell>
          <cell r="V95">
            <v>1689807.58</v>
          </cell>
          <cell r="W95">
            <v>1767009.11</v>
          </cell>
          <cell r="Z95">
            <v>2238940.1001701388</v>
          </cell>
          <cell r="AD95">
            <v>2238940.1001701388</v>
          </cell>
          <cell r="AE95">
            <v>2238940.1</v>
          </cell>
        </row>
        <row r="96">
          <cell r="F96" t="str">
            <v>70610500050</v>
          </cell>
          <cell r="G96" t="str">
            <v>Oneri sociali diagnostica strumentale esterna</v>
          </cell>
          <cell r="H96" t="str">
            <v>BA0620</v>
          </cell>
          <cell r="I96">
            <v>70610500045</v>
          </cell>
          <cell r="J96" t="str">
            <v>706.105.00045</v>
          </cell>
          <cell r="K96" t="str">
            <v>Oneri sociali diagnostica strumentale esterna</v>
          </cell>
          <cell r="L96" t="str">
            <v>SI</v>
          </cell>
          <cell r="M96" t="str">
            <v>B.2.A.3.8.G) Servizi sanitari per assistenza specialistica da altri privati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AD96">
            <v>0</v>
          </cell>
          <cell r="AE96">
            <v>0</v>
          </cell>
        </row>
        <row r="97">
          <cell r="F97" t="str">
            <v>70610500055</v>
          </cell>
          <cell r="G97" t="str">
            <v>Ass. Specialistica v/case di cura priv. accreditate</v>
          </cell>
          <cell r="H97" t="str">
            <v>BA0610</v>
          </cell>
          <cell r="I97">
            <v>70610500065</v>
          </cell>
          <cell r="J97" t="str">
            <v>706.105.00065</v>
          </cell>
          <cell r="K97" t="str">
            <v>Assist. Special. v/case di cura priv. accreditate</v>
          </cell>
          <cell r="L97" t="str">
            <v>SI</v>
          </cell>
          <cell r="M97" t="str">
            <v>B.2.A.3.8.E) Servizi sanitari per assistenza specialistica da Case di Cura private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AD97">
            <v>0</v>
          </cell>
          <cell r="AE97">
            <v>0</v>
          </cell>
        </row>
        <row r="98">
          <cell r="F98" t="str">
            <v>70610500060</v>
          </cell>
          <cell r="G98" t="str">
            <v>Servizi sanitari per prestazioni di pronto soccorso non seguite da ricovero - da Case di Cura Private</v>
          </cell>
          <cell r="H98" t="str">
            <v>BA0611</v>
          </cell>
          <cell r="I98">
            <v>70610500070</v>
          </cell>
          <cell r="J98" t="str">
            <v>706.105.00070</v>
          </cell>
          <cell r="K98" t="str">
            <v>Servizi sanitari per prestazioni di pronto soccorso non seguite da ricovero - da Case di Cura Private</v>
          </cell>
          <cell r="L98" t="str">
            <v>SI</v>
          </cell>
          <cell r="M98" t="str">
            <v>B.2.A.3.8.F) Servizi sanitari per prestazioni di pronto soccorso non seguite da ricovero - da Case di Cura private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AD98">
            <v>0</v>
          </cell>
          <cell r="AE98">
            <v>0</v>
          </cell>
        </row>
        <row r="99">
          <cell r="F99" t="str">
            <v>70610500065</v>
          </cell>
          <cell r="G99" t="str">
            <v>Fisiokinesiterapia in convenzionamento esterno (Competenze)</v>
          </cell>
          <cell r="H99" t="str">
            <v>BA0620</v>
          </cell>
          <cell r="I99">
            <v>70610500080</v>
          </cell>
          <cell r="J99" t="str">
            <v>706.105.00080</v>
          </cell>
          <cell r="K99" t="str">
            <v>Fisiokinesiterapia in convenz. est. (Competenze)</v>
          </cell>
          <cell r="L99" t="str">
            <v>SI</v>
          </cell>
          <cell r="M99" t="str">
            <v>B.2.A.3.8.G) Servizi sanitari per assistenza specialistica da altri privati</v>
          </cell>
          <cell r="N99">
            <v>4343036.59</v>
          </cell>
          <cell r="O99">
            <v>3861054.41</v>
          </cell>
          <cell r="P99">
            <v>4678225.78</v>
          </cell>
          <cell r="Q99">
            <v>4604393.8499999996</v>
          </cell>
          <cell r="R99">
            <v>4513421.7699999996</v>
          </cell>
          <cell r="S99">
            <v>4614393.8499999996</v>
          </cell>
          <cell r="T99">
            <v>4596337.07</v>
          </cell>
          <cell r="U99">
            <v>4614393.8499999996</v>
          </cell>
          <cell r="V99">
            <v>3460795.39</v>
          </cell>
          <cell r="W99">
            <v>3329809.63</v>
          </cell>
          <cell r="Z99">
            <v>4604393.8513706885</v>
          </cell>
          <cell r="AD99">
            <v>4604393.8513706885</v>
          </cell>
          <cell r="AE99">
            <v>4604393.8499999996</v>
          </cell>
        </row>
        <row r="100">
          <cell r="F100" t="str">
            <v>70610500070</v>
          </cell>
          <cell r="G100" t="str">
            <v>Fisiokinesiterapia in convenzionamento esterno (Oneri)</v>
          </cell>
          <cell r="H100" t="str">
            <v>BA0620</v>
          </cell>
          <cell r="I100">
            <v>70610500085</v>
          </cell>
          <cell r="J100" t="str">
            <v>706.105.00085</v>
          </cell>
          <cell r="K100" t="str">
            <v>Fisiokinesiterapia in convenz. est. (Oneri)</v>
          </cell>
          <cell r="L100" t="str">
            <v>SI</v>
          </cell>
          <cell r="M100" t="str">
            <v>B.2.A.3.8.G) Servizi sanitari per assistenza specialistica da altri privati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AD100">
            <v>0</v>
          </cell>
          <cell r="AE100">
            <v>0</v>
          </cell>
        </row>
        <row r="101">
          <cell r="F101" t="str">
            <v>70610500075</v>
          </cell>
          <cell r="G101" t="str">
            <v>Assistenza specialistica da pubblico (altri soggetti pubbl. della Regione)</v>
          </cell>
          <cell r="H101" t="str">
            <v>BA0550</v>
          </cell>
          <cell r="I101">
            <v>70610500095</v>
          </cell>
          <cell r="J101" t="str">
            <v>706.105.00095</v>
          </cell>
          <cell r="K101" t="str">
            <v>Assist. special. da pubbl. (altri sogg. pubbl. della Reg.)</v>
          </cell>
          <cell r="L101" t="str">
            <v>SI</v>
          </cell>
          <cell r="M101" t="str">
            <v>B.2.A.3.3) - da pubblico (altri soggetti pubbl. della Regione)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AD101">
            <v>0</v>
          </cell>
          <cell r="AE101">
            <v>0</v>
          </cell>
        </row>
        <row r="102">
          <cell r="F102" t="str">
            <v>70610500080</v>
          </cell>
          <cell r="G102" t="str">
            <v>Prestazioni di pronto soccorso non seguite da ricovero - da pubblico (altri soggetti pubblici della Regione)</v>
          </cell>
          <cell r="H102" t="str">
            <v>BA0551</v>
          </cell>
          <cell r="I102">
            <v>70610500100</v>
          </cell>
          <cell r="J102" t="str">
            <v>706.105.00100</v>
          </cell>
          <cell r="K102" t="str">
            <v>Prestazioni di pronto soccorso non seguite da ricovero - da pubblico (altri soggetti pubblici della Regione)</v>
          </cell>
          <cell r="L102" t="str">
            <v>SI</v>
          </cell>
          <cell r="M102" t="str">
            <v>B.2.A.3.4) prestazioni di pronto soccorso  non seguite da ricovero - da pubblico (altri soggetti pubbl. della Regione)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AD102">
            <v>0</v>
          </cell>
          <cell r="AE102">
            <v>0</v>
          </cell>
        </row>
        <row r="103">
          <cell r="F103" t="str">
            <v>70610500085</v>
          </cell>
          <cell r="G103" t="str">
            <v>Assistenza specialistica da altri privati</v>
          </cell>
          <cell r="H103" t="str">
            <v>BA0620</v>
          </cell>
          <cell r="I103">
            <v>70610500105</v>
          </cell>
          <cell r="J103" t="str">
            <v>706.105.00105</v>
          </cell>
          <cell r="K103" t="str">
            <v>Assist. special. da altri privati</v>
          </cell>
          <cell r="L103" t="str">
            <v>SI</v>
          </cell>
          <cell r="M103" t="str">
            <v>B.2.A.3.8.G) Servizi sanitari per assistenza specialistica da altri privati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AD103">
            <v>0</v>
          </cell>
          <cell r="AE103">
            <v>0</v>
          </cell>
        </row>
        <row r="104">
          <cell r="F104" t="str">
            <v>70610500090</v>
          </cell>
          <cell r="G104" t="str">
            <v>Assistenza specialistica da privato per cittadini non residenti - Extraregione (mobilità attiva in compensazione)</v>
          </cell>
          <cell r="H104" t="str">
            <v>BA0630</v>
          </cell>
          <cell r="I104">
            <v>70610500110</v>
          </cell>
          <cell r="J104" t="str">
            <v>706.105.00110</v>
          </cell>
          <cell r="K104" t="str">
            <v>Assist. special. da priv. per non residenti - extrareg. (mob. att. in compens.)</v>
          </cell>
          <cell r="L104" t="str">
            <v>SI</v>
          </cell>
          <cell r="M104" t="str">
            <v>B.2.A.3.9) - da privato per cittadini non residenti - Extraregione (mobilità attiva in compensazione)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AD104">
            <v>0</v>
          </cell>
          <cell r="AE104">
            <v>0</v>
          </cell>
        </row>
        <row r="105">
          <cell r="F105" t="str">
            <v>70610500095</v>
          </cell>
          <cell r="G105" t="str">
            <v>Servizi sanitari per prestazioni di pronto soccorso non seguite da ricovero - da Altri Privati</v>
          </cell>
          <cell r="H105" t="str">
            <v>BA0621</v>
          </cell>
          <cell r="I105">
            <v>70610500115</v>
          </cell>
          <cell r="J105" t="str">
            <v>706.105.00115</v>
          </cell>
          <cell r="K105" t="str">
            <v>Servizi sanitari per prestazioni di pronto soccorso non seguite da ricovero - da Altri Privati</v>
          </cell>
          <cell r="L105" t="str">
            <v>SI</v>
          </cell>
          <cell r="M105" t="str">
            <v>B.2.A.3.8.H) Servizi sanitari per prestazioni di pronto soccorso non seguite da ricovero - da altri privati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AD105">
            <v>0</v>
          </cell>
          <cell r="AE105">
            <v>0</v>
          </cell>
        </row>
        <row r="106">
          <cell r="F106" t="str">
            <v>70610500100</v>
          </cell>
          <cell r="G106" t="str">
            <v>Servizi sanitari per prestazioni di pronto soccorso non seguite da ricovero - Extraregione (mobilità attivà in compensazione)</v>
          </cell>
          <cell r="H106" t="str">
            <v>BA0631</v>
          </cell>
          <cell r="I106">
            <v>70610500120</v>
          </cell>
          <cell r="J106" t="str">
            <v>706.105.00120</v>
          </cell>
          <cell r="K106" t="str">
            <v>Servizi sanitari per prestazioni di pronto soccorso non seguite da ricovero - Extraregione (mobilità attivà in compensazione)</v>
          </cell>
          <cell r="L106" t="str">
            <v>SI</v>
          </cell>
          <cell r="M106" t="str">
            <v>B.2.A.3.10) Servizi sanitari per prestazioni di pronto soccorso non seguite da ricovero - da privato per cittadini non residenti - Extraregione (mobilità attiva in compensazione)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AD106">
            <v>0</v>
          </cell>
          <cell r="AE106">
            <v>0</v>
          </cell>
        </row>
        <row r="107">
          <cell r="F107" t="str">
            <v>706110</v>
          </cell>
          <cell r="G107" t="str">
            <v>ASSISTENZA RIABILITATIVA</v>
          </cell>
          <cell r="I107">
            <v>706110</v>
          </cell>
          <cell r="J107" t="str">
            <v>706.110</v>
          </cell>
          <cell r="K107" t="str">
            <v>ASSISTENZA RIABILITATIVA</v>
          </cell>
          <cell r="L107" t="str">
            <v>NO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T107">
            <v>0</v>
          </cell>
          <cell r="U107">
            <v>0</v>
          </cell>
          <cell r="V107">
            <v>0</v>
          </cell>
          <cell r="AD107">
            <v>0</v>
          </cell>
          <cell r="AE107">
            <v>0</v>
          </cell>
        </row>
        <row r="108">
          <cell r="F108" t="str">
            <v>70611000005</v>
          </cell>
          <cell r="G108" t="str">
            <v>Ass. Riabil.semiresidenziale in Ist. sch. tipo art.26 L833/78 da pubblico (Aziende sanitarie pubbliche della Regione)</v>
          </cell>
          <cell r="H108" t="str">
            <v>BA0650</v>
          </cell>
          <cell r="I108">
            <v>70611000120</v>
          </cell>
          <cell r="J108" t="str">
            <v>706.110.00120</v>
          </cell>
          <cell r="K108" t="str">
            <v>Ass. Riab.semiresid. in Ist. sch. tipo art.26 L833/78 da pubbl. (Az. sanit. pubbl. Reg.)</v>
          </cell>
          <cell r="L108" t="str">
            <v>SI</v>
          </cell>
          <cell r="M108" t="str">
            <v>B.2.A.4.1) - da pubblico (Aziende sanitarie pubbliche della Regione)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AD108">
            <v>0</v>
          </cell>
          <cell r="AE108">
            <v>0</v>
          </cell>
        </row>
        <row r="109">
          <cell r="F109" t="str">
            <v>70611000010</v>
          </cell>
          <cell r="G109" t="str">
            <v>Ass. Riabil.semiresidenziale in Ist. sch. tipo art.26 L833/78 da pubblico (altri soggetti pubbl. della Regione)</v>
          </cell>
          <cell r="H109" t="str">
            <v>BA0660</v>
          </cell>
          <cell r="I109">
            <v>70611000125</v>
          </cell>
          <cell r="J109" t="str">
            <v>706.110.00125</v>
          </cell>
          <cell r="K109" t="str">
            <v>Ass. Riab.semiresid. in Ist. sch. tipo art.26 L833/78 da pubbl. (altri sogg. pubbl. Reg.)</v>
          </cell>
          <cell r="L109" t="str">
            <v>SI</v>
          </cell>
          <cell r="M109" t="str">
            <v>B.2.A.4.2) - da pubblico (altri soggetti pubbl. della Regione)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AD109">
            <v>0</v>
          </cell>
          <cell r="AE109">
            <v>0</v>
          </cell>
        </row>
        <row r="110">
          <cell r="F110" t="str">
            <v>70611000015</v>
          </cell>
          <cell r="G110" t="str">
            <v>Ass. Riabil.semiresidenziale in Ist. sch. tipo art.26 L833/78 da pubblico (extraregionale)</v>
          </cell>
          <cell r="H110" t="str">
            <v>BA0670</v>
          </cell>
          <cell r="I110">
            <v>70611000130</v>
          </cell>
          <cell r="J110" t="str">
            <v>706.110.00130</v>
          </cell>
          <cell r="K110" t="str">
            <v>Ass. Riab.semiresid. in Ist. sch. tipo art.26 L833/78 da pubbl. (extrareg.)</v>
          </cell>
          <cell r="L110" t="str">
            <v>SI</v>
          </cell>
          <cell r="M110" t="str">
            <v>B.2.A.4.3) - da pubblico (Extraregione) non soggetti a compensazione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AD110">
            <v>0</v>
          </cell>
          <cell r="AE110">
            <v>0</v>
          </cell>
        </row>
        <row r="111">
          <cell r="F111" t="str">
            <v>70611000020</v>
          </cell>
          <cell r="G111" t="str">
            <v>Ass. Riabil.semiresidenziale in Ist. sch. tipo art.26 L833/78 da privato (intraregionale)</v>
          </cell>
          <cell r="H111" t="str">
            <v>BA0680</v>
          </cell>
          <cell r="I111">
            <v>70611000135</v>
          </cell>
          <cell r="J111" t="str">
            <v>706.110.00135</v>
          </cell>
          <cell r="K111" t="str">
            <v>Ass. Riab.semiresid. in Ist. sch. tipo art.26 L833/78 da priv. (intrareg.)</v>
          </cell>
          <cell r="L111" t="str">
            <v>SI</v>
          </cell>
          <cell r="M111" t="str">
            <v>B.2.A.4.4) - da privato (intraregionale)</v>
          </cell>
          <cell r="N111">
            <v>1576813.45</v>
          </cell>
          <cell r="O111">
            <v>1957048.4</v>
          </cell>
          <cell r="P111">
            <v>1973587.01</v>
          </cell>
          <cell r="Q111">
            <v>2080804.56</v>
          </cell>
          <cell r="R111">
            <v>1657275.07</v>
          </cell>
          <cell r="S111">
            <v>2083416.3</v>
          </cell>
          <cell r="T111">
            <v>1789500.66</v>
          </cell>
          <cell r="U111">
            <v>2083416.3</v>
          </cell>
          <cell r="V111">
            <v>1562562.23</v>
          </cell>
          <cell r="W111">
            <v>1636021.33</v>
          </cell>
          <cell r="Z111">
            <v>2083416.3</v>
          </cell>
          <cell r="AD111">
            <v>2083416.3</v>
          </cell>
          <cell r="AE111">
            <v>2083416.3</v>
          </cell>
        </row>
        <row r="112">
          <cell r="F112" t="str">
            <v>70611000025</v>
          </cell>
          <cell r="G112" t="str">
            <v>Ass. Riabil.semiresidenziale in Ist. sch. tipo art.26 L833/78 da privato (extraregionale)</v>
          </cell>
          <cell r="H112" t="str">
            <v>BA0690</v>
          </cell>
          <cell r="I112">
            <v>70611000140</v>
          </cell>
          <cell r="J112" t="str">
            <v>706.110.00140</v>
          </cell>
          <cell r="K112" t="str">
            <v>Ass. Riab.semiresid. in Ist. sch. tipo art.26 L833/78 da priv. (extrareg.)</v>
          </cell>
          <cell r="L112" t="str">
            <v>SI</v>
          </cell>
          <cell r="M112" t="str">
            <v>B.2.A.4.5) - da privato (extraregionale)</v>
          </cell>
          <cell r="N112">
            <v>14261.2</v>
          </cell>
          <cell r="O112">
            <v>32050.85</v>
          </cell>
          <cell r="P112">
            <v>126314.17</v>
          </cell>
          <cell r="Q112">
            <v>52211.893333333333</v>
          </cell>
          <cell r="R112">
            <v>10015.379999999999</v>
          </cell>
          <cell r="S112">
            <v>13000</v>
          </cell>
          <cell r="T112">
            <v>10</v>
          </cell>
          <cell r="U112">
            <v>13000</v>
          </cell>
          <cell r="V112">
            <v>0</v>
          </cell>
          <cell r="AD112">
            <v>0</v>
          </cell>
          <cell r="AE112">
            <v>0</v>
          </cell>
        </row>
        <row r="113">
          <cell r="F113" t="str">
            <v>70611000030</v>
          </cell>
          <cell r="G113" t="str">
            <v>Ass. Riabil.residenziale in Ist. sch. tipo art.26 L833/78 da pubblico (Aziende sanitarie pubbliche della Regione)</v>
          </cell>
          <cell r="H113" t="str">
            <v>BA0650</v>
          </cell>
          <cell r="I113">
            <v>70611000145</v>
          </cell>
          <cell r="J113" t="str">
            <v>706.110.00145</v>
          </cell>
          <cell r="K113" t="str">
            <v>Ass. Riab.resid. in Ist. sch. tipo art.26 L833/78 da pubbl. (Az. sanit. pubbl. Reg.)</v>
          </cell>
          <cell r="L113" t="str">
            <v>SI</v>
          </cell>
          <cell r="M113" t="str">
            <v>B.2.A.4.1) - da pubblico (Aziende sanitarie pubbliche della Regione)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AD113">
            <v>0</v>
          </cell>
          <cell r="AE113">
            <v>0</v>
          </cell>
        </row>
        <row r="114">
          <cell r="F114" t="str">
            <v>70611000035</v>
          </cell>
          <cell r="G114" t="str">
            <v>Ass. Riabil.residenziale in Ist. sch. tipo art.26 L833/78 da pubblico (altri soggetti pubbl. della Regione)</v>
          </cell>
          <cell r="H114" t="str">
            <v>BA0660</v>
          </cell>
          <cell r="I114">
            <v>70611000150</v>
          </cell>
          <cell r="J114" t="str">
            <v>706.110.00150</v>
          </cell>
          <cell r="K114" t="str">
            <v>Ass. Riab.resid. in Ist. sch. tipo art.26 L833/78 da pubbl. (altri sogg. pubbl. Reg.)</v>
          </cell>
          <cell r="L114" t="str">
            <v>SI</v>
          </cell>
          <cell r="M114" t="str">
            <v>B.2.A.4.2) - da pubblico (altri soggetti pubbl. della Regione)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AD114">
            <v>0</v>
          </cell>
          <cell r="AE114">
            <v>0</v>
          </cell>
        </row>
        <row r="115">
          <cell r="F115" t="str">
            <v>70611000040</v>
          </cell>
          <cell r="G115" t="str">
            <v>Ass. Riabil.residenziale in Ist. sch. tipo art.26 L833/78 da pubblico (extraregionale)</v>
          </cell>
          <cell r="H115" t="str">
            <v>BA0670</v>
          </cell>
          <cell r="I115">
            <v>70611000155</v>
          </cell>
          <cell r="J115" t="str">
            <v>706.110.00155</v>
          </cell>
          <cell r="K115" t="str">
            <v>Ass. Riab.resid. in Ist. sch. tipo art.26 L833/78 da pubbl. (extrareg.)</v>
          </cell>
          <cell r="L115" t="str">
            <v>SI</v>
          </cell>
          <cell r="M115" t="str">
            <v>B.2.A.4.3) - da pubblico (Extraregione) non soggetti a compensazione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AD115">
            <v>0</v>
          </cell>
          <cell r="AE115">
            <v>0</v>
          </cell>
        </row>
        <row r="116">
          <cell r="F116" t="str">
            <v>70611000045</v>
          </cell>
          <cell r="G116" t="str">
            <v>Ass. Riabil.residenziale in Ist. sch. tipo art.26 L833/78 da privato (intraregionale)</v>
          </cell>
          <cell r="H116" t="str">
            <v>BA0680</v>
          </cell>
          <cell r="I116">
            <v>70611000160</v>
          </cell>
          <cell r="J116" t="str">
            <v>706.110.00160</v>
          </cell>
          <cell r="K116" t="str">
            <v>Ass. Riab.resid. in Ist. sch. tipo art.26 L833/78 da priv. (intrareg.)</v>
          </cell>
          <cell r="L116" t="str">
            <v>SI</v>
          </cell>
          <cell r="M116" t="str">
            <v>B.2.A.4.4) - da privato (intraregionale)</v>
          </cell>
          <cell r="N116">
            <v>14802868.25</v>
          </cell>
          <cell r="O116">
            <v>17985032.23</v>
          </cell>
          <cell r="P116">
            <v>18082086.640000001</v>
          </cell>
          <cell r="Q116">
            <v>25416049.149999999</v>
          </cell>
          <cell r="R116">
            <v>17178416.600000001</v>
          </cell>
          <cell r="S116">
            <v>25376437.5</v>
          </cell>
          <cell r="T116">
            <v>22542343.690000001</v>
          </cell>
          <cell r="U116">
            <v>22800000</v>
          </cell>
          <cell r="V116">
            <v>17100000</v>
          </cell>
          <cell r="W116">
            <v>18304950.73</v>
          </cell>
          <cell r="Z116">
            <v>25545509</v>
          </cell>
          <cell r="AD116">
            <v>25545509</v>
          </cell>
          <cell r="AE116">
            <v>25545509</v>
          </cell>
        </row>
        <row r="117">
          <cell r="F117" t="str">
            <v>70611000050</v>
          </cell>
          <cell r="G117" t="str">
            <v>Ass. Riabil.residenziale in Ist. sch. tipo art.26 L833/78 da privato (extraregionale)</v>
          </cell>
          <cell r="H117" t="str">
            <v>BA0690</v>
          </cell>
          <cell r="I117">
            <v>70611000165</v>
          </cell>
          <cell r="J117" t="str">
            <v>706.110.00165</v>
          </cell>
          <cell r="K117" t="str">
            <v>Ass. Riab.resid. in Ist. sch. tipo art.26 L833/78 da priv. (extrareg.)</v>
          </cell>
          <cell r="L117" t="str">
            <v>SI</v>
          </cell>
          <cell r="M117" t="str">
            <v>B.2.A.4.5) - da privato (extraregionale)</v>
          </cell>
          <cell r="N117">
            <v>906353.1</v>
          </cell>
          <cell r="O117">
            <v>938642.86</v>
          </cell>
          <cell r="P117">
            <v>998084.57</v>
          </cell>
          <cell r="Q117">
            <v>908060.88</v>
          </cell>
          <cell r="R117">
            <v>636375.34</v>
          </cell>
          <cell r="S117">
            <v>200000</v>
          </cell>
          <cell r="T117">
            <v>201981.43</v>
          </cell>
          <cell r="U117">
            <v>41610.239999999998</v>
          </cell>
          <cell r="V117">
            <v>36553.440000000002</v>
          </cell>
          <cell r="W117">
            <v>42497.02</v>
          </cell>
          <cell r="Z117">
            <v>42497.02</v>
          </cell>
          <cell r="AD117">
            <v>42497.02</v>
          </cell>
          <cell r="AE117">
            <v>42497.02</v>
          </cell>
        </row>
        <row r="118">
          <cell r="F118" t="str">
            <v>70611000055</v>
          </cell>
          <cell r="G118" t="str">
            <v>Ass. Riabil.domiciliare in Ist. sch. tipo art.26 L833/78 da pubblico (Aziende sanitarie pubbliche della Regione)</v>
          </cell>
          <cell r="H118" t="str">
            <v>BA0650</v>
          </cell>
          <cell r="I118">
            <v>70611000170</v>
          </cell>
          <cell r="J118" t="str">
            <v>706.110.00170</v>
          </cell>
          <cell r="K118" t="str">
            <v>Ass. Riab.domic. in Ist. sch. tipo art.26 L833/78 da pubbl. (Az. sanit. pubbl. Reg.)</v>
          </cell>
          <cell r="L118" t="str">
            <v>SI</v>
          </cell>
          <cell r="M118" t="str">
            <v>B.2.A.4.1) - da pubblico (Aziende sanitarie pubbliche della Regione)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AD118">
            <v>0</v>
          </cell>
          <cell r="AE118">
            <v>0</v>
          </cell>
        </row>
        <row r="119">
          <cell r="F119" t="str">
            <v>70611000060</v>
          </cell>
          <cell r="G119" t="str">
            <v>Ass. Riabil.domiciliare in Ist. sch. tipo art.26 L833/78 da pubblico (altri soggetti pubbl. della Regione)</v>
          </cell>
          <cell r="H119" t="str">
            <v>BA0660</v>
          </cell>
          <cell r="I119">
            <v>70611000175</v>
          </cell>
          <cell r="J119" t="str">
            <v>706.110.00175</v>
          </cell>
          <cell r="K119" t="str">
            <v>Ass. Riab.domic. in Ist. sch. tipo art.26 L833/78 da pubbl. (altri sogg. pubbl. Reg.)</v>
          </cell>
          <cell r="L119" t="str">
            <v>SI</v>
          </cell>
          <cell r="M119" t="str">
            <v>B.2.A.4.2) - da pubblico (altri soggetti pubbl. della Regione)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AD119">
            <v>0</v>
          </cell>
          <cell r="AE119">
            <v>0</v>
          </cell>
        </row>
        <row r="120">
          <cell r="F120" t="str">
            <v>70611000065</v>
          </cell>
          <cell r="G120" t="str">
            <v>Ass. Riabil.domiciliare in Ist. sch. tipo art.26 L833/78 da pubblico (extraregionale)</v>
          </cell>
          <cell r="H120" t="str">
            <v>BA0670</v>
          </cell>
          <cell r="I120">
            <v>70611000180</v>
          </cell>
          <cell r="J120" t="str">
            <v>706.110.00180</v>
          </cell>
          <cell r="K120" t="str">
            <v>Ass. Riab.domic. in Ist. sch. tipo art.26 L833/78 da pubbl. (extrareg.)</v>
          </cell>
          <cell r="L120" t="str">
            <v>SI</v>
          </cell>
          <cell r="M120" t="str">
            <v>B.2.A.4.3) - da pubblico (Extraregione) non soggetti a compensazione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AD120">
            <v>0</v>
          </cell>
          <cell r="AE120">
            <v>0</v>
          </cell>
        </row>
        <row r="121">
          <cell r="F121" t="str">
            <v>70611000070</v>
          </cell>
          <cell r="G121" t="str">
            <v>Ass. Riabil.domiciliare in Ist. sch. tipo art.26 L833/78 da privato (intraregionale)</v>
          </cell>
          <cell r="H121" t="str">
            <v>BA0680</v>
          </cell>
          <cell r="I121">
            <v>70611000185</v>
          </cell>
          <cell r="J121" t="str">
            <v>706.110.00185</v>
          </cell>
          <cell r="K121" t="str">
            <v>Ass. Riab.domic. in Ist. sch. tipo art.26 L833/78 da priv. (intrareg.)</v>
          </cell>
          <cell r="L121" t="str">
            <v>SI</v>
          </cell>
          <cell r="M121" t="str">
            <v>B.2.A.4.4) - da privato (intraregionale)</v>
          </cell>
          <cell r="N121">
            <v>4447497.32</v>
          </cell>
          <cell r="O121">
            <v>4444776.5999999996</v>
          </cell>
          <cell r="P121">
            <v>4438328.78</v>
          </cell>
          <cell r="Q121">
            <v>4733428.58</v>
          </cell>
          <cell r="R121">
            <v>4371284.8099999996</v>
          </cell>
          <cell r="S121">
            <v>4880577.84</v>
          </cell>
          <cell r="T121">
            <v>5333857.97</v>
          </cell>
          <cell r="U121">
            <v>4643326.5199999996</v>
          </cell>
          <cell r="V121">
            <v>3482494.89</v>
          </cell>
          <cell r="W121">
            <v>3682712.32</v>
          </cell>
          <cell r="Z121">
            <v>4480583.47</v>
          </cell>
          <cell r="AC121">
            <v>80000</v>
          </cell>
          <cell r="AD121">
            <v>4560583.47</v>
          </cell>
          <cell r="AE121">
            <v>4560583.47</v>
          </cell>
        </row>
        <row r="122">
          <cell r="F122" t="str">
            <v>70611000075</v>
          </cell>
          <cell r="G122" t="str">
            <v>Ass. Riabil.domiciliare in Ist. sch. tipo art.26 L833/78 da privato (extraregionale)</v>
          </cell>
          <cell r="H122" t="str">
            <v>BA0690</v>
          </cell>
          <cell r="I122">
            <v>70611000190</v>
          </cell>
          <cell r="J122" t="str">
            <v>706.110.00190</v>
          </cell>
          <cell r="K122" t="str">
            <v>Ass. Riab.domic. in Ist. sch. tipo art.26 L833/78 da priv. (extrareg.)</v>
          </cell>
          <cell r="L122" t="str">
            <v>SI</v>
          </cell>
          <cell r="M122" t="str">
            <v>B.2.A.4.5) - da privato (extraregionale)</v>
          </cell>
          <cell r="N122">
            <v>730.4</v>
          </cell>
          <cell r="O122">
            <v>610.74</v>
          </cell>
          <cell r="P122">
            <v>2020.14</v>
          </cell>
          <cell r="Q122">
            <v>1494</v>
          </cell>
          <cell r="R122">
            <v>1394.4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AD122">
            <v>0</v>
          </cell>
          <cell r="AE122">
            <v>0</v>
          </cell>
        </row>
        <row r="123">
          <cell r="F123" t="str">
            <v>706111</v>
          </cell>
          <cell r="G123" t="str">
            <v>ACQUISTO PRESTAZIONI DI PSICHIATRIA RESIDENZIALE E SEMIRESIDENZIALE</v>
          </cell>
          <cell r="I123">
            <v>706111</v>
          </cell>
          <cell r="J123" t="str">
            <v>706.111</v>
          </cell>
          <cell r="K123" t="str">
            <v>ACQUISTO PRESTAZIONI DI PSICHIATRIA RESID. E SEMIRESID.</v>
          </cell>
          <cell r="L123" t="str">
            <v>NO</v>
          </cell>
          <cell r="N123">
            <v>0</v>
          </cell>
          <cell r="O123">
            <v>0</v>
          </cell>
          <cell r="P123">
            <v>0</v>
          </cell>
          <cell r="R123">
            <v>0</v>
          </cell>
          <cell r="T123">
            <v>0</v>
          </cell>
          <cell r="U123">
            <v>0</v>
          </cell>
          <cell r="V123">
            <v>0</v>
          </cell>
          <cell r="AD123">
            <v>0</v>
          </cell>
          <cell r="AE123">
            <v>0</v>
          </cell>
        </row>
        <row r="124">
          <cell r="F124" t="str">
            <v>70611100005</v>
          </cell>
          <cell r="G124" t="str">
            <v>Ass. Riabil.semiresidenziale per malati e disturbati mentali pubblico (Aziende sanitarie pubbliche della Regione)</v>
          </cell>
          <cell r="H124" t="str">
            <v>BA0910</v>
          </cell>
          <cell r="I124">
            <v>70611100005</v>
          </cell>
          <cell r="J124" t="str">
            <v>706.111.00005</v>
          </cell>
          <cell r="K124" t="str">
            <v>Ass. Riab.semiresid. per malati e disturb. ment. pubbl. (Az. sanit. pubbl. Reg.)</v>
          </cell>
          <cell r="L124" t="str">
            <v>SI</v>
          </cell>
          <cell r="M124" t="str">
            <v>B.2.A.8.1) - da pubblico (Aziende sanitarie pubbliche della Regione)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AD124">
            <v>0</v>
          </cell>
          <cell r="AE124">
            <v>0</v>
          </cell>
        </row>
        <row r="125">
          <cell r="F125" t="str">
            <v>70611100010</v>
          </cell>
          <cell r="G125" t="str">
            <v>Ass. Riabil.semiresidenziale per malati e disturbati mentali pubblico (altri soggetti pubbl. della Regione)</v>
          </cell>
          <cell r="H125" t="str">
            <v>BA0920</v>
          </cell>
          <cell r="I125">
            <v>70611100010</v>
          </cell>
          <cell r="J125" t="str">
            <v>706.111.00010</v>
          </cell>
          <cell r="K125" t="str">
            <v>Ass. Riab.semiresid. per malati e disturb. ment. pubbl. (altri sogg. pubbl. Reg.)</v>
          </cell>
          <cell r="L125" t="str">
            <v>SI</v>
          </cell>
          <cell r="M125" t="str">
            <v>B.2.A.8.2) - da pubblico (altri soggetti pubbl. della Regione)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AD125">
            <v>0</v>
          </cell>
          <cell r="AE125">
            <v>0</v>
          </cell>
        </row>
        <row r="126">
          <cell r="F126" t="str">
            <v>70611100015</v>
          </cell>
          <cell r="G126" t="str">
            <v>Ass. Riabil.semiresidenziale per malati e disturbati mentali pubblico (extraregionale)</v>
          </cell>
          <cell r="H126" t="str">
            <v>BA0930</v>
          </cell>
          <cell r="I126">
            <v>70611100015</v>
          </cell>
          <cell r="J126" t="str">
            <v>706.111.00015</v>
          </cell>
          <cell r="K126" t="str">
            <v>Ass. Riab.semiresid. per malati e disturb. ment. pubbl. (extrareg.)</v>
          </cell>
          <cell r="L126" t="str">
            <v>SI</v>
          </cell>
          <cell r="M126" t="str">
            <v>B.2.A.8.3) - da pubblico (Extraregione) - non soggette a compensazione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AD126">
            <v>0</v>
          </cell>
          <cell r="AE126">
            <v>0</v>
          </cell>
        </row>
        <row r="127">
          <cell r="F127" t="str">
            <v>70611100020</v>
          </cell>
          <cell r="G127" t="str">
            <v>Ass. Riabil.semiresidenziale per malati e disturbati mentali privato (intraregionale)</v>
          </cell>
          <cell r="H127" t="str">
            <v>BA0940</v>
          </cell>
          <cell r="I127">
            <v>70611100020</v>
          </cell>
          <cell r="J127" t="str">
            <v>706.111.00020</v>
          </cell>
          <cell r="K127" t="str">
            <v>Ass. Riab.semiresid. per malati e disturb. ment. priv. (intrareg.)</v>
          </cell>
          <cell r="L127" t="str">
            <v>SI</v>
          </cell>
          <cell r="M127" t="str">
            <v>B.2.A.8.4) - da privato (intraregionale)</v>
          </cell>
          <cell r="N127">
            <v>1596024.12</v>
          </cell>
          <cell r="O127">
            <v>1210910.6299999999</v>
          </cell>
          <cell r="P127">
            <v>1266677.1599999999</v>
          </cell>
          <cell r="Q127">
            <v>1715833.5599999998</v>
          </cell>
          <cell r="R127">
            <v>1883592.52</v>
          </cell>
          <cell r="S127">
            <v>2514445.37</v>
          </cell>
          <cell r="T127">
            <v>2509087.1800000002</v>
          </cell>
          <cell r="U127">
            <v>2514445.37</v>
          </cell>
          <cell r="V127">
            <v>1947481.55</v>
          </cell>
          <cell r="W127">
            <v>2230244.91</v>
          </cell>
          <cell r="Z127">
            <v>2964319.318</v>
          </cell>
          <cell r="AC127">
            <v>-250000</v>
          </cell>
          <cell r="AD127">
            <v>2714319.318</v>
          </cell>
          <cell r="AE127">
            <v>2714319.32</v>
          </cell>
        </row>
        <row r="128">
          <cell r="F128" t="str">
            <v>70611100025</v>
          </cell>
          <cell r="G128" t="str">
            <v>Ass. Riabil.semiresidenziale per malati e disturbati mentali privato (extraregionale)</v>
          </cell>
          <cell r="H128" t="str">
            <v>BA0950</v>
          </cell>
          <cell r="I128">
            <v>70611100025</v>
          </cell>
          <cell r="J128" t="str">
            <v>706.111.00025</v>
          </cell>
          <cell r="K128" t="str">
            <v>Ass. Riab.semiresid. per malati e disturb. ment. priv. (extrareg.)</v>
          </cell>
          <cell r="L128" t="str">
            <v>SI</v>
          </cell>
          <cell r="M128" t="str">
            <v>B.2.A.8.5) - da privato (extraregionale)</v>
          </cell>
          <cell r="N128">
            <v>13118</v>
          </cell>
          <cell r="O128">
            <v>0</v>
          </cell>
          <cell r="P128">
            <v>0</v>
          </cell>
          <cell r="Q128">
            <v>6666.666666666667</v>
          </cell>
          <cell r="R128">
            <v>0</v>
          </cell>
          <cell r="S128">
            <v>6666.67</v>
          </cell>
          <cell r="T128">
            <v>78.75</v>
          </cell>
          <cell r="U128">
            <v>0</v>
          </cell>
          <cell r="V128">
            <v>0</v>
          </cell>
          <cell r="AD128">
            <v>0</v>
          </cell>
          <cell r="AE128">
            <v>0</v>
          </cell>
        </row>
        <row r="129">
          <cell r="F129" t="str">
            <v>70611100030</v>
          </cell>
          <cell r="G129" t="str">
            <v>Ass. Riabil.residenziale per malati e disturbati mentali pubblico (Aziende sanitarie pubbliche della Regione)</v>
          </cell>
          <cell r="H129" t="str">
            <v>BA0910</v>
          </cell>
          <cell r="I129">
            <v>70611100030</v>
          </cell>
          <cell r="J129" t="str">
            <v>706.111.00030</v>
          </cell>
          <cell r="K129" t="str">
            <v>Ass. Riab.resid. per malati e disturb. ment. pubbl. (Az. sanit. pubbl. Reg.)</v>
          </cell>
          <cell r="L129" t="str">
            <v>SI</v>
          </cell>
          <cell r="M129" t="str">
            <v>B.2.A.8.1) - da pubblico (Aziende sanitarie pubbliche della Regione)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AD129">
            <v>0</v>
          </cell>
          <cell r="AE129">
            <v>0</v>
          </cell>
        </row>
        <row r="130">
          <cell r="F130" t="str">
            <v>70611100035</v>
          </cell>
          <cell r="G130" t="str">
            <v>Ass. Riabil.residenziale per malati e disturbati mentali pubblico (altri soggetti pubbl. della Regione)</v>
          </cell>
          <cell r="H130" t="str">
            <v>BA0920</v>
          </cell>
          <cell r="I130">
            <v>70611100035</v>
          </cell>
          <cell r="J130" t="str">
            <v>706.111.00035</v>
          </cell>
          <cell r="K130" t="str">
            <v>Ass. Riab.resid. per malati e disturb. ment. pubbl. (altri sogg. pubbl. Reg.)</v>
          </cell>
          <cell r="L130" t="str">
            <v>SI</v>
          </cell>
          <cell r="M130" t="str">
            <v>B.2.A.8.2) - da pubblico (altri soggetti pubbl. della Regione)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AD130">
            <v>0</v>
          </cell>
          <cell r="AE130">
            <v>0</v>
          </cell>
        </row>
        <row r="131">
          <cell r="F131" t="str">
            <v>70611100040</v>
          </cell>
          <cell r="G131" t="str">
            <v>Ass. Riabil.residenziale per malati e disturbati mentali pubblico (extraregionale)</v>
          </cell>
          <cell r="H131" t="str">
            <v>BA0930</v>
          </cell>
          <cell r="I131">
            <v>70611100040</v>
          </cell>
          <cell r="J131" t="str">
            <v>706.111.00040</v>
          </cell>
          <cell r="K131" t="str">
            <v>Ass. Riab.resid. per malati e disturb. ment. pubbl. (extrareg.)</v>
          </cell>
          <cell r="L131" t="str">
            <v>SI</v>
          </cell>
          <cell r="M131" t="str">
            <v>B.2.A.8.3) - da pubblico (Extraregione) - non soggette a compensazione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AD131">
            <v>0</v>
          </cell>
          <cell r="AE131">
            <v>0</v>
          </cell>
        </row>
        <row r="132">
          <cell r="F132" t="str">
            <v>70611100045</v>
          </cell>
          <cell r="G132" t="str">
            <v>Ass. Riabil.residenziale per malati e disturbati mentali privato (intraregionale)</v>
          </cell>
          <cell r="H132" t="str">
            <v>BA0940</v>
          </cell>
          <cell r="I132">
            <v>70611100045</v>
          </cell>
          <cell r="J132" t="str">
            <v>706.111.00045</v>
          </cell>
          <cell r="K132" t="str">
            <v>Ass. Riab.resid. per malati e disturb. ment. priv. (intrareg.)</v>
          </cell>
          <cell r="L132" t="str">
            <v>SI</v>
          </cell>
          <cell r="M132" t="str">
            <v>B.2.A.8.4) - da privato (intraregionale)</v>
          </cell>
          <cell r="N132">
            <v>11020381.449999999</v>
          </cell>
          <cell r="O132">
            <v>9933953.4499999993</v>
          </cell>
          <cell r="P132">
            <v>9017444.8499999996</v>
          </cell>
          <cell r="Q132">
            <v>14131180.226666667</v>
          </cell>
          <cell r="R132">
            <v>13249192.9</v>
          </cell>
          <cell r="S132">
            <v>10887035.619999999</v>
          </cell>
          <cell r="T132">
            <v>16037066.27</v>
          </cell>
          <cell r="U132">
            <v>16037066.279999999</v>
          </cell>
          <cell r="V132">
            <v>12027799.710000001</v>
          </cell>
          <cell r="W132">
            <v>12511335.189999999</v>
          </cell>
          <cell r="Z132">
            <v>15375176.586999997</v>
          </cell>
          <cell r="AD132">
            <v>15375176.586999997</v>
          </cell>
          <cell r="AE132">
            <v>15375176.59</v>
          </cell>
        </row>
        <row r="133">
          <cell r="F133" t="str">
            <v>70611100050</v>
          </cell>
          <cell r="G133" t="str">
            <v>Ass. Riabil.residenziale per malati e disturbati mentali privato (extraregionale)</v>
          </cell>
          <cell r="H133" t="str">
            <v>BA0950</v>
          </cell>
          <cell r="I133">
            <v>70611100050</v>
          </cell>
          <cell r="J133" t="str">
            <v>706.111.00050</v>
          </cell>
          <cell r="K133" t="str">
            <v>Ass. Riab.resid. per malati e disturb. ment. priv. (extrareg.)</v>
          </cell>
          <cell r="L133" t="str">
            <v>SI</v>
          </cell>
          <cell r="M133" t="str">
            <v>B.2.A.8.5) - da privato (extraregionale)</v>
          </cell>
          <cell r="N133">
            <v>560907.88</v>
          </cell>
          <cell r="O133">
            <v>619474.25</v>
          </cell>
          <cell r="P133">
            <v>381117.74</v>
          </cell>
          <cell r="Q133">
            <v>1267590.6533333333</v>
          </cell>
          <cell r="R133">
            <v>1136457.5900000001</v>
          </cell>
          <cell r="S133">
            <v>1296258.57</v>
          </cell>
          <cell r="T133">
            <v>994639.48</v>
          </cell>
          <cell r="U133">
            <v>1296258.57</v>
          </cell>
          <cell r="V133">
            <v>972193.93</v>
          </cell>
          <cell r="W133">
            <v>727565.79</v>
          </cell>
          <cell r="Z133">
            <v>1028845.662</v>
          </cell>
          <cell r="AD133">
            <v>1028845.662</v>
          </cell>
          <cell r="AE133">
            <v>1028845.66</v>
          </cell>
        </row>
        <row r="134">
          <cell r="F134" t="str">
            <v>70611100055</v>
          </cell>
          <cell r="G134" t="str">
            <v>Ass. Riabil.domiciliare per malati e disturbati mentali pubblico (Aziende sanitarie pubbliche della Regione)</v>
          </cell>
          <cell r="H134" t="str">
            <v>BA0910</v>
          </cell>
          <cell r="I134">
            <v>70611100055</v>
          </cell>
          <cell r="J134" t="str">
            <v>706.111.00055</v>
          </cell>
          <cell r="K134" t="str">
            <v>Ass. Riab.domic. per malati e disturb. ment. pubbl. (Az. sanit. pubbl. Reg.)</v>
          </cell>
          <cell r="L134" t="str">
            <v>SI</v>
          </cell>
          <cell r="M134" t="str">
            <v>B.2.A.8.1) - da pubblico (Aziende sanitarie pubbliche della Regione)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AD134">
            <v>0</v>
          </cell>
          <cell r="AE134">
            <v>0</v>
          </cell>
        </row>
        <row r="135">
          <cell r="F135" t="str">
            <v>70611100060</v>
          </cell>
          <cell r="G135" t="str">
            <v>Ass. Riabil.domiciliare per malati e disturbati mentali pubblico (altri soggetti pubbl. della Regione)</v>
          </cell>
          <cell r="H135" t="str">
            <v>BA0920</v>
          </cell>
          <cell r="I135">
            <v>70611100060</v>
          </cell>
          <cell r="J135" t="str">
            <v>706.111.00060</v>
          </cell>
          <cell r="K135" t="str">
            <v>Ass. Riab.domic. per malati e disturb. ment. pubbl. (altri sogg. pubbl. Reg.)</v>
          </cell>
          <cell r="L135" t="str">
            <v>SI</v>
          </cell>
          <cell r="M135" t="str">
            <v>B.2.A.8.2) - da pubblico (altri soggetti pubbl. della Regione)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AD135">
            <v>0</v>
          </cell>
          <cell r="AE135">
            <v>0</v>
          </cell>
        </row>
        <row r="136">
          <cell r="F136" t="str">
            <v>70611100065</v>
          </cell>
          <cell r="G136" t="str">
            <v>Ass. Riabil.domiciliare per malati e disturbati mentali pubblico (extraregionale)</v>
          </cell>
          <cell r="H136" t="str">
            <v>BA0930</v>
          </cell>
          <cell r="I136">
            <v>70611100065</v>
          </cell>
          <cell r="J136" t="str">
            <v>706.111.00065</v>
          </cell>
          <cell r="K136" t="str">
            <v>Ass. Riab.domic. per malati e disturb. ment. pubbl. (extrareg.)</v>
          </cell>
          <cell r="L136" t="str">
            <v>SI</v>
          </cell>
          <cell r="M136" t="str">
            <v>B.2.A.8.3) - da pubblico (Extraregione) - non soggette a compensazione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AD136">
            <v>0</v>
          </cell>
          <cell r="AE136">
            <v>0</v>
          </cell>
        </row>
        <row r="137">
          <cell r="F137" t="str">
            <v>70611100070</v>
          </cell>
          <cell r="G137" t="str">
            <v>Ass. Riabil.domiciliare per malati e disturbati mentali privato (intraregionale)</v>
          </cell>
          <cell r="H137" t="str">
            <v>BA0940</v>
          </cell>
          <cell r="I137">
            <v>70611100070</v>
          </cell>
          <cell r="J137" t="str">
            <v>706.111.00070</v>
          </cell>
          <cell r="K137" t="str">
            <v>Ass. Riab.domic. per malati e disturb. ment. priv. (intrareg.)</v>
          </cell>
          <cell r="L137" t="str">
            <v>SI</v>
          </cell>
          <cell r="M137" t="str">
            <v>B.2.A.8.4) - da privato (intraregionale)</v>
          </cell>
          <cell r="N137">
            <v>944437.02</v>
          </cell>
          <cell r="O137">
            <v>722886.88</v>
          </cell>
          <cell r="P137">
            <v>468020.52</v>
          </cell>
          <cell r="Q137">
            <v>851004.48</v>
          </cell>
          <cell r="R137">
            <v>798045.8</v>
          </cell>
          <cell r="S137">
            <v>870033</v>
          </cell>
          <cell r="T137">
            <v>803375.38</v>
          </cell>
          <cell r="U137">
            <v>870033</v>
          </cell>
          <cell r="V137">
            <v>652524.75</v>
          </cell>
          <cell r="W137">
            <v>685734.42</v>
          </cell>
          <cell r="Z137">
            <v>685734.424</v>
          </cell>
          <cell r="AD137">
            <v>685734.424</v>
          </cell>
          <cell r="AE137">
            <v>685734.42</v>
          </cell>
        </row>
        <row r="138">
          <cell r="F138" t="str">
            <v>70611100075</v>
          </cell>
          <cell r="G138" t="str">
            <v>Ass. Riabil.domiciliare per malati e disturbati mentali privato (extraregionale)</v>
          </cell>
          <cell r="H138" t="str">
            <v>BA0950</v>
          </cell>
          <cell r="I138">
            <v>70611100075</v>
          </cell>
          <cell r="J138" t="str">
            <v>706.111.00075</v>
          </cell>
          <cell r="K138" t="str">
            <v>Ass. Riab.domic. per malati e disturb. ment. priv. (extrareg.)</v>
          </cell>
          <cell r="L138" t="str">
            <v>SI</v>
          </cell>
          <cell r="M138" t="str">
            <v>B.2.A.8.5) - da privato (extraregionale)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AD138">
            <v>0</v>
          </cell>
          <cell r="AE138">
            <v>0</v>
          </cell>
        </row>
        <row r="139">
          <cell r="F139" t="str">
            <v>70611100080</v>
          </cell>
          <cell r="G139" t="str">
            <v>Altra assistenza per malati e disturbati mentali pubblico (Aziende sanitarie pubbliche della Regione)</v>
          </cell>
          <cell r="H139" t="str">
            <v>BA0910</v>
          </cell>
          <cell r="I139">
            <v>70611100080</v>
          </cell>
          <cell r="J139" t="str">
            <v>706.111.00080</v>
          </cell>
          <cell r="K139" t="str">
            <v>Altra assist. per malati e disturb. ment. pubbl. (Az. sanit. pubbl. Reg.)</v>
          </cell>
          <cell r="L139" t="str">
            <v>SI</v>
          </cell>
          <cell r="M139" t="str">
            <v>B.2.A.8.1) - da pubblico (Aziende sanitarie pubbliche della Regione)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AD139">
            <v>0</v>
          </cell>
          <cell r="AE139">
            <v>0</v>
          </cell>
        </row>
        <row r="140">
          <cell r="F140" t="str">
            <v>70611100085</v>
          </cell>
          <cell r="G140" t="str">
            <v>Altra assistenza  per malati e disturbati mentali pubblico (altri soggetti pubbl. della Regione)</v>
          </cell>
          <cell r="H140" t="str">
            <v>BA0920</v>
          </cell>
          <cell r="I140">
            <v>70611100085</v>
          </cell>
          <cell r="J140" t="str">
            <v>706.111.00085</v>
          </cell>
          <cell r="K140" t="str">
            <v>Altra assist. per malati e disturb. ment. pubbl. (altri sogg. pubbl. Reg.)</v>
          </cell>
          <cell r="L140" t="str">
            <v>SI</v>
          </cell>
          <cell r="M140" t="str">
            <v>B.2.A.8.2) - da pubblico (altri soggetti pubbl. della Regione)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AD140">
            <v>0</v>
          </cell>
          <cell r="AE140">
            <v>0</v>
          </cell>
        </row>
        <row r="141">
          <cell r="F141" t="str">
            <v>70611100090</v>
          </cell>
          <cell r="G141" t="str">
            <v>Altra assistenza  per malati e disturbati mentali pubblico (extraregionale)</v>
          </cell>
          <cell r="H141" t="str">
            <v>BA0930</v>
          </cell>
          <cell r="I141">
            <v>70611100090</v>
          </cell>
          <cell r="J141" t="str">
            <v>706.111.00090</v>
          </cell>
          <cell r="K141" t="str">
            <v>Altra assist. per malati e disturb. ment. pubbl. (extrareg.)</v>
          </cell>
          <cell r="L141" t="str">
            <v>SI</v>
          </cell>
          <cell r="M141" t="str">
            <v>B.2.A.8.3) - da pubblico (Extraregione) - non soggette a compensazione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AD141">
            <v>0</v>
          </cell>
          <cell r="AE141">
            <v>0</v>
          </cell>
        </row>
        <row r="142">
          <cell r="F142" t="str">
            <v>70611100095</v>
          </cell>
          <cell r="G142" t="str">
            <v>Altra assistenza  per malati e disturbati mentali privato (intraregionale)</v>
          </cell>
          <cell r="H142" t="str">
            <v>BA0940</v>
          </cell>
          <cell r="I142">
            <v>70611100095</v>
          </cell>
          <cell r="J142" t="str">
            <v>706.111.00095</v>
          </cell>
          <cell r="K142" t="str">
            <v>Altra assist. per malati e disturb. ment. priv. (intrareg.)</v>
          </cell>
          <cell r="L142" t="str">
            <v>SI</v>
          </cell>
          <cell r="M142" t="str">
            <v>B.2.A.8.4) - da privato (intraregionale)</v>
          </cell>
          <cell r="N142">
            <v>53811.21</v>
          </cell>
          <cell r="O142">
            <v>31503.99</v>
          </cell>
          <cell r="P142">
            <v>63914.25</v>
          </cell>
          <cell r="Q142">
            <v>26666.693333333333</v>
          </cell>
          <cell r="R142">
            <v>42735.24</v>
          </cell>
          <cell r="S142">
            <v>99476.09</v>
          </cell>
          <cell r="T142">
            <v>62010.22</v>
          </cell>
          <cell r="U142">
            <v>99476.09</v>
          </cell>
          <cell r="V142">
            <v>174717.96</v>
          </cell>
          <cell r="W142">
            <v>454160.12</v>
          </cell>
          <cell r="AD142">
            <v>99476.09</v>
          </cell>
          <cell r="AE142">
            <v>99476.09</v>
          </cell>
        </row>
        <row r="143">
          <cell r="F143" t="str">
            <v>70611100100</v>
          </cell>
          <cell r="G143" t="str">
            <v>Altra assistenza  per malati e disturbati mentali privato (extraregionale)</v>
          </cell>
          <cell r="H143" t="str">
            <v>BA0950</v>
          </cell>
          <cell r="I143">
            <v>70611100100</v>
          </cell>
          <cell r="J143" t="str">
            <v>706.111.00100</v>
          </cell>
          <cell r="K143" t="str">
            <v>Altra assist. per malati e disturb. ment. priv. (extrareg.)</v>
          </cell>
          <cell r="L143" t="str">
            <v>SI</v>
          </cell>
          <cell r="M143" t="str">
            <v>B.2.A.8.5) - da privato (extraregionale)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AD143">
            <v>0</v>
          </cell>
          <cell r="AE143">
            <v>0</v>
          </cell>
        </row>
        <row r="144">
          <cell r="F144" t="str">
            <v>706112</v>
          </cell>
          <cell r="G144" t="str">
            <v>ACQUISTO DI PRESTAZIONI SOCIOSANITARIE A RILEVANZA SANITARIA</v>
          </cell>
          <cell r="I144">
            <v>706112</v>
          </cell>
          <cell r="J144" t="str">
            <v>706.112</v>
          </cell>
          <cell r="K144" t="str">
            <v>ACQUISTO DI PRESTAZIONI SOCIOSANITARIE A RILEVANZA SANITARIA</v>
          </cell>
          <cell r="L144" t="str">
            <v>NO</v>
          </cell>
          <cell r="N144">
            <v>0</v>
          </cell>
          <cell r="O144">
            <v>0</v>
          </cell>
          <cell r="P144">
            <v>0</v>
          </cell>
          <cell r="R144">
            <v>0</v>
          </cell>
          <cell r="T144">
            <v>0</v>
          </cell>
          <cell r="U144">
            <v>0</v>
          </cell>
          <cell r="V144">
            <v>0</v>
          </cell>
          <cell r="AD144">
            <v>0</v>
          </cell>
          <cell r="AE144">
            <v>0</v>
          </cell>
        </row>
        <row r="145">
          <cell r="F145" t="str">
            <v>70611200005</v>
          </cell>
          <cell r="G145" t="str">
            <v>Convenzioni per ass.domiciliare integrata (ADI) da pubblico (Aziende sanitarie pubbliche della Regione)</v>
          </cell>
          <cell r="H145" t="str">
            <v>BA1151</v>
          </cell>
          <cell r="I145">
            <v>70611200005</v>
          </cell>
          <cell r="J145" t="str">
            <v>706.112.00005</v>
          </cell>
          <cell r="K145" t="str">
            <v>Convenzioni per  ADI da pubbl. (Az. sanit. pubbl. Reg.)</v>
          </cell>
          <cell r="L145" t="str">
            <v>SI</v>
          </cell>
          <cell r="M145" t="str">
            <v>B.2.A.12.1.A) Assistenza domiciliare integrata (ADI)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AD145">
            <v>0</v>
          </cell>
          <cell r="AE145">
            <v>0</v>
          </cell>
        </row>
        <row r="146">
          <cell r="F146" t="str">
            <v>70611200010</v>
          </cell>
          <cell r="G146" t="str">
            <v>Convenzioni per ass.domiciliare integrata (ADI) da pubblico (altri soggetti pubbl. della Regione)</v>
          </cell>
          <cell r="H146" t="str">
            <v>BA1160</v>
          </cell>
          <cell r="I146">
            <v>70611200010</v>
          </cell>
          <cell r="J146" t="str">
            <v>706.112.00010</v>
          </cell>
          <cell r="K146" t="str">
            <v>Convenzioni per  ADI da pubbl. (altri sogg. pubbl. Reg.)</v>
          </cell>
          <cell r="L146" t="str">
            <v>SI</v>
          </cell>
          <cell r="M146" t="str">
            <v>B.2.A.12.2) - da pubblico (altri soggetti pubblici della Regione)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AD146">
            <v>0</v>
          </cell>
          <cell r="AE146">
            <v>0</v>
          </cell>
        </row>
        <row r="147">
          <cell r="F147" t="str">
            <v>70611200015</v>
          </cell>
          <cell r="G147" t="str">
            <v>Convenzioni per ass.domiciliare integrata (ADI) da pubblico (extraregionale)</v>
          </cell>
          <cell r="H147" t="str">
            <v>BA1170</v>
          </cell>
          <cell r="I147">
            <v>70611200015</v>
          </cell>
          <cell r="J147" t="str">
            <v>706.112.00015</v>
          </cell>
          <cell r="K147" t="str">
            <v>Convenzioni per  ADI da pubbl. (extrareg.)</v>
          </cell>
          <cell r="L147" t="str">
            <v>SI</v>
          </cell>
          <cell r="M147" t="str">
            <v>B.2.A.12.4) - da pubblico (Extraregione) non soggette a compensazione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AD147">
            <v>0</v>
          </cell>
          <cell r="AE147">
            <v>0</v>
          </cell>
        </row>
        <row r="148">
          <cell r="F148" t="str">
            <v>70611200020</v>
          </cell>
          <cell r="G148" t="str">
            <v>Convenzioni per ass.domiciliare integrata (ADI) da privato (intraregionale)</v>
          </cell>
          <cell r="H148" t="str">
            <v>BA1180</v>
          </cell>
          <cell r="I148">
            <v>70611200020</v>
          </cell>
          <cell r="J148" t="str">
            <v>706.112.00020</v>
          </cell>
          <cell r="K148" t="str">
            <v>Convenzioni per  ADI da priv. (intrareg.)</v>
          </cell>
          <cell r="L148" t="str">
            <v>SI</v>
          </cell>
          <cell r="M148" t="str">
            <v>B.2.A.12.5) - da privato (intraregionale)</v>
          </cell>
          <cell r="N148">
            <v>4094849.83</v>
          </cell>
          <cell r="O148">
            <v>3753851.43</v>
          </cell>
          <cell r="P148">
            <v>3076015.42</v>
          </cell>
          <cell r="Q148">
            <v>3919720.6933333334</v>
          </cell>
          <cell r="R148">
            <v>3993766.23</v>
          </cell>
          <cell r="S148">
            <v>3899720.69</v>
          </cell>
          <cell r="T148">
            <v>4182131.89</v>
          </cell>
          <cell r="U148">
            <v>4049720.69</v>
          </cell>
          <cell r="V148">
            <v>3037290.52</v>
          </cell>
          <cell r="W148">
            <v>2726656.55</v>
          </cell>
          <cell r="Z148">
            <v>2739742.7530000005</v>
          </cell>
          <cell r="AC148">
            <v>1309977.9369999995</v>
          </cell>
          <cell r="AD148">
            <v>4049720.69</v>
          </cell>
          <cell r="AE148">
            <v>4049720.69</v>
          </cell>
        </row>
        <row r="149">
          <cell r="F149" t="str">
            <v>70611200025</v>
          </cell>
          <cell r="G149" t="str">
            <v>Convenzioni per ass.domiciliare integrata (ADI) da privato (extraregionale)</v>
          </cell>
          <cell r="H149" t="str">
            <v>BA1190</v>
          </cell>
          <cell r="I149">
            <v>70611200025</v>
          </cell>
          <cell r="J149" t="str">
            <v>706.112.00025</v>
          </cell>
          <cell r="K149" t="str">
            <v>Convenzioni per  ADI da priv. (extrareg.)</v>
          </cell>
          <cell r="L149" t="str">
            <v>SI</v>
          </cell>
          <cell r="M149" t="str">
            <v>B.2.A.12.6) - da privato (extraregionale)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AD149">
            <v>0</v>
          </cell>
          <cell r="AE149">
            <v>0</v>
          </cell>
        </row>
        <row r="150">
          <cell r="F150" t="str">
            <v>70611200030</v>
          </cell>
          <cell r="G150" t="str">
            <v>Ass. Riabil.semiresidenziale per tossicodip.da pubblico (Aziende sanitarie pubbliche della Regione)</v>
          </cell>
          <cell r="H150" t="str">
            <v>BA1152</v>
          </cell>
          <cell r="I150">
            <v>70611200030</v>
          </cell>
          <cell r="J150" t="str">
            <v>706.112.00030</v>
          </cell>
          <cell r="K150" t="str">
            <v>Ass. Riab.semiresid. per tossicodip.da pubbl. (Az. sanit. pubbl. Reg.)</v>
          </cell>
          <cell r="L150" t="str">
            <v>SI</v>
          </cell>
          <cell r="M150" t="str">
            <v>B.2.A.12.1.B) Altre prestazioni socio-sanitarie a rilevanza sanitaria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AD150">
            <v>0</v>
          </cell>
          <cell r="AE150">
            <v>0</v>
          </cell>
        </row>
        <row r="151">
          <cell r="F151" t="str">
            <v>70611200035</v>
          </cell>
          <cell r="G151" t="str">
            <v>Ass. Riabil.semiresidenziale per tossicodip.da pubblico (altri soggetti pubbl. della Regione)</v>
          </cell>
          <cell r="H151" t="str">
            <v>BA1160</v>
          </cell>
          <cell r="I151">
            <v>70611200035</v>
          </cell>
          <cell r="J151" t="str">
            <v>706.112.00035</v>
          </cell>
          <cell r="K151" t="str">
            <v>Ass. Riab.semiresid. per tossicodip.da pubbl. (altri sogg. pubbl. Reg.)</v>
          </cell>
          <cell r="L151" t="str">
            <v>SI</v>
          </cell>
          <cell r="M151" t="str">
            <v>B.2.A.12.2) - da pubblico (altri soggetti pubblici della Regione)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AD151">
            <v>0</v>
          </cell>
          <cell r="AE151">
            <v>0</v>
          </cell>
        </row>
        <row r="152">
          <cell r="F152" t="str">
            <v>70611200040</v>
          </cell>
          <cell r="G152" t="str">
            <v>Ass. Riabil.semiresidenziale per tossicodip.da pubblico (extraregionale)</v>
          </cell>
          <cell r="H152" t="str">
            <v>BA1170</v>
          </cell>
          <cell r="I152">
            <v>70611200040</v>
          </cell>
          <cell r="J152" t="str">
            <v>706.112.00040</v>
          </cell>
          <cell r="K152" t="str">
            <v>Ass. Riab.semiresid. per tossicodip.da pubbl. (extrareg.)</v>
          </cell>
          <cell r="L152" t="str">
            <v>SI</v>
          </cell>
          <cell r="M152" t="str">
            <v>B.2.A.12.4) - da pubblico (Extraregione) non soggette a compensazione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AD152">
            <v>0</v>
          </cell>
          <cell r="AE152">
            <v>0</v>
          </cell>
        </row>
        <row r="153">
          <cell r="F153" t="str">
            <v>70611200045</v>
          </cell>
          <cell r="G153" t="str">
            <v>Ass. Riabil.semiresidenziale per tossicodip.da privato (intraregionale)</v>
          </cell>
          <cell r="H153" t="str">
            <v>BA1180</v>
          </cell>
          <cell r="I153">
            <v>70611200045</v>
          </cell>
          <cell r="J153" t="str">
            <v>706.112.00045</v>
          </cell>
          <cell r="K153" t="str">
            <v>Ass. Riab.semiresid. per tossicodip.da priv. (intrareg.)</v>
          </cell>
          <cell r="L153" t="str">
            <v>SI</v>
          </cell>
          <cell r="M153" t="str">
            <v>B.2.A.12.5) - da privato (intraregionale)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AD153">
            <v>0</v>
          </cell>
          <cell r="AE153">
            <v>0</v>
          </cell>
        </row>
        <row r="154">
          <cell r="F154" t="str">
            <v>70611200050</v>
          </cell>
          <cell r="G154" t="str">
            <v>Ass. Riabil.semiresidenziale per tossicodip.da privato (extraregionale)</v>
          </cell>
          <cell r="H154" t="str">
            <v>BA1190</v>
          </cell>
          <cell r="I154">
            <v>70611200050</v>
          </cell>
          <cell r="J154" t="str">
            <v>706.112.00050</v>
          </cell>
          <cell r="K154" t="str">
            <v>Ass. Riab.semiresid. per tossicodip.da priv. (extrareg.)</v>
          </cell>
          <cell r="L154" t="str">
            <v>SI</v>
          </cell>
          <cell r="M154" t="str">
            <v>B.2.A.12.6) - da privato (extraregionale)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AD154">
            <v>0</v>
          </cell>
          <cell r="AE154">
            <v>0</v>
          </cell>
        </row>
        <row r="155">
          <cell r="F155" t="str">
            <v>70611200055</v>
          </cell>
          <cell r="G155" t="str">
            <v>Ass. Riabil.residenziale per tossicodip.da pubblico (Aziende sanitarie pubbliche della Regione)</v>
          </cell>
          <cell r="H155" t="str">
            <v>BA1152</v>
          </cell>
          <cell r="I155">
            <v>70611200055</v>
          </cell>
          <cell r="J155" t="str">
            <v>706.112.00055</v>
          </cell>
          <cell r="K155" t="str">
            <v>Ass. Riab.resid. per tossicodip.da pubbl. (Az. sanit. pubbl. Reg.)</v>
          </cell>
          <cell r="L155" t="str">
            <v>SI</v>
          </cell>
          <cell r="M155" t="str">
            <v>B.2.A.12.1.B) Altre prestazioni socio-sanitarie a rilevanza sanitaria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AD155">
            <v>0</v>
          </cell>
          <cell r="AE155">
            <v>0</v>
          </cell>
        </row>
        <row r="156">
          <cell r="F156" t="str">
            <v>70611200060</v>
          </cell>
          <cell r="G156" t="str">
            <v>Ass. Riabil.residenziale per tossicodip.da pubblico (altri soggetti pubbl. della Regione)</v>
          </cell>
          <cell r="H156" t="str">
            <v>BA1160</v>
          </cell>
          <cell r="I156">
            <v>70611200060</v>
          </cell>
          <cell r="J156" t="str">
            <v>706.112.00060</v>
          </cell>
          <cell r="K156" t="str">
            <v>Ass. Riab.resid. per tossicodip.da pubbl. (altri sogg. pubbl. Reg.)</v>
          </cell>
          <cell r="L156" t="str">
            <v>SI</v>
          </cell>
          <cell r="M156" t="str">
            <v>B.2.A.12.2) - da pubblico (altri soggetti pubblici della Regione)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AD156">
            <v>0</v>
          </cell>
          <cell r="AE156">
            <v>0</v>
          </cell>
        </row>
        <row r="157">
          <cell r="F157" t="str">
            <v>70611200065</v>
          </cell>
          <cell r="G157" t="str">
            <v>Ass. Riabil.residenziale per tossicodip.da pubblico (extraregionale)</v>
          </cell>
          <cell r="H157" t="str">
            <v>BA1170</v>
          </cell>
          <cell r="I157">
            <v>70611200065</v>
          </cell>
          <cell r="J157" t="str">
            <v>706.112.00065</v>
          </cell>
          <cell r="K157" t="str">
            <v>Ass. Riab.resid. per tossicodip.da pubbl. (extrareg.)</v>
          </cell>
          <cell r="L157" t="str">
            <v>SI</v>
          </cell>
          <cell r="M157" t="str">
            <v>B.2.A.12.4) - da pubblico (Extraregione) non soggette a compensazione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AD157">
            <v>0</v>
          </cell>
          <cell r="AE157">
            <v>0</v>
          </cell>
        </row>
        <row r="158">
          <cell r="F158" t="str">
            <v>70611200070</v>
          </cell>
          <cell r="G158" t="str">
            <v>Ass. Riabil.residenziale per tossicodip.da privato (intraregionale)</v>
          </cell>
          <cell r="H158" t="str">
            <v>BA1180</v>
          </cell>
          <cell r="I158">
            <v>70611200070</v>
          </cell>
          <cell r="J158" t="str">
            <v>706.112.00070</v>
          </cell>
          <cell r="K158" t="str">
            <v>Ass. Riab.resid. per tossicodip.da priv. (intrareg.)</v>
          </cell>
          <cell r="L158" t="str">
            <v>SI</v>
          </cell>
          <cell r="M158" t="str">
            <v>B.2.A.12.5) - da privato (intraregionale)</v>
          </cell>
          <cell r="N158">
            <v>835022.77</v>
          </cell>
          <cell r="O158">
            <v>835278.57</v>
          </cell>
          <cell r="P158">
            <v>996567.18</v>
          </cell>
          <cell r="Q158">
            <v>1190770.5733333332</v>
          </cell>
          <cell r="R158">
            <v>1005514.94</v>
          </cell>
          <cell r="S158">
            <v>1094985.31</v>
          </cell>
          <cell r="T158">
            <v>1034261.25</v>
          </cell>
          <cell r="U158">
            <v>1034261.25</v>
          </cell>
          <cell r="V158">
            <v>808792.23</v>
          </cell>
          <cell r="W158">
            <v>844669.66</v>
          </cell>
          <cell r="Y158">
            <v>515764.35</v>
          </cell>
          <cell r="Z158">
            <v>1340193.4470000004</v>
          </cell>
          <cell r="AD158">
            <v>515764.35</v>
          </cell>
          <cell r="AE158">
            <v>515764.35</v>
          </cell>
        </row>
        <row r="159">
          <cell r="F159" t="str">
            <v>70611200075</v>
          </cell>
          <cell r="G159" t="str">
            <v>Ass. Riabil.residenziale per tossicodip.da privato (extraregionale)</v>
          </cell>
          <cell r="H159" t="str">
            <v>BA1190</v>
          </cell>
          <cell r="I159">
            <v>70611200075</v>
          </cell>
          <cell r="J159" t="str">
            <v>706.112.00075</v>
          </cell>
          <cell r="K159" t="str">
            <v>Ass. Riab.resid. per tossicodip.da priv. (extrareg.)</v>
          </cell>
          <cell r="L159" t="str">
            <v>SI</v>
          </cell>
          <cell r="M159" t="str">
            <v>B.2.A.12.6) - da privato (extraregionale)</v>
          </cell>
          <cell r="N159">
            <v>206416.16</v>
          </cell>
          <cell r="O159">
            <v>240124.63</v>
          </cell>
          <cell r="P159">
            <v>349233.44</v>
          </cell>
          <cell r="Q159">
            <v>343866.36</v>
          </cell>
          <cell r="R159">
            <v>333669.25</v>
          </cell>
          <cell r="S159">
            <v>435375.71</v>
          </cell>
          <cell r="T159">
            <v>521549.33</v>
          </cell>
          <cell r="U159">
            <v>521549.33</v>
          </cell>
          <cell r="V159">
            <v>542794.39</v>
          </cell>
          <cell r="W159">
            <v>615820.51</v>
          </cell>
          <cell r="Z159">
            <v>880057.79900000012</v>
          </cell>
          <cell r="AD159">
            <v>880057.79900000012</v>
          </cell>
          <cell r="AE159">
            <v>880057.8</v>
          </cell>
        </row>
        <row r="160">
          <cell r="F160" t="str">
            <v>70611200080</v>
          </cell>
          <cell r="G160" t="str">
            <v>Ass. Riabil.domiciliare per tossicodip.da pubblico (Aziende sanitarie pubbliche della Regione)</v>
          </cell>
          <cell r="H160" t="str">
            <v>BA1152</v>
          </cell>
          <cell r="I160">
            <v>70611200080</v>
          </cell>
          <cell r="J160" t="str">
            <v>706.112.00080</v>
          </cell>
          <cell r="K160" t="str">
            <v>Ass. Riab.domic. per tossicodip.da pubbl. (Az. sanit. pubbl. Reg.)</v>
          </cell>
          <cell r="L160" t="str">
            <v>SI</v>
          </cell>
          <cell r="M160" t="str">
            <v>B.2.A.12.1.B) Altre prestazioni socio-sanitarie a rilevanza sanitaria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AD160">
            <v>0</v>
          </cell>
          <cell r="AE160">
            <v>0</v>
          </cell>
        </row>
        <row r="161">
          <cell r="F161" t="str">
            <v>70611200085</v>
          </cell>
          <cell r="G161" t="str">
            <v>Ass. Riabil.domiciliare per tossicodip.da pubblico (altri soggetti pubbl. della Regione)</v>
          </cell>
          <cell r="H161" t="str">
            <v>BA1160</v>
          </cell>
          <cell r="I161">
            <v>70611200085</v>
          </cell>
          <cell r="J161" t="str">
            <v>706.112.00085</v>
          </cell>
          <cell r="K161" t="str">
            <v>Ass. Riab.domic. per tossicodip.da pubbl. (altri sogg. pubbl. Reg.)</v>
          </cell>
          <cell r="L161" t="str">
            <v>SI</v>
          </cell>
          <cell r="M161" t="str">
            <v>B.2.A.12.2) - da pubblico (altri soggetti pubblici della Regione)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AD161">
            <v>0</v>
          </cell>
          <cell r="AE161">
            <v>0</v>
          </cell>
        </row>
        <row r="162">
          <cell r="F162" t="str">
            <v>70611200090</v>
          </cell>
          <cell r="G162" t="str">
            <v>Ass. Riabil.domiciliare per tossicodip.da pubblico (extraregionale)</v>
          </cell>
          <cell r="H162" t="str">
            <v>BA1170</v>
          </cell>
          <cell r="I162">
            <v>70611200090</v>
          </cell>
          <cell r="J162" t="str">
            <v>706.112.00090</v>
          </cell>
          <cell r="K162" t="str">
            <v>Ass. Riab.domic. per tossicodip.da pubbl. (extrareg.)</v>
          </cell>
          <cell r="L162" t="str">
            <v>SI</v>
          </cell>
          <cell r="M162" t="str">
            <v>B.2.A.12.4) - da pubblico (Extraregione) non soggette a compensazione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AD162">
            <v>0</v>
          </cell>
          <cell r="AE162">
            <v>0</v>
          </cell>
        </row>
        <row r="163">
          <cell r="F163" t="str">
            <v>70611200095</v>
          </cell>
          <cell r="G163" t="str">
            <v>Ass. Riabil.domiciliare per tossicodip.da privato (intraregionale)</v>
          </cell>
          <cell r="H163" t="str">
            <v>BA1180</v>
          </cell>
          <cell r="I163">
            <v>70611200095</v>
          </cell>
          <cell r="J163" t="str">
            <v>706.112.00095</v>
          </cell>
          <cell r="K163" t="str">
            <v>Ass. Riab.domic. per tossicodip.da priv. (intrareg.)</v>
          </cell>
          <cell r="L163" t="str">
            <v>SI</v>
          </cell>
          <cell r="M163" t="str">
            <v>B.2.A.12.5) - da privato (intraregionale)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AD163">
            <v>0</v>
          </cell>
          <cell r="AE163">
            <v>0</v>
          </cell>
        </row>
        <row r="164">
          <cell r="F164" t="str">
            <v>70611200100</v>
          </cell>
          <cell r="G164" t="str">
            <v>Ass. Riabil.domiciliare per tossicodip.da privato (extraregionale)</v>
          </cell>
          <cell r="H164" t="str">
            <v>BA1190</v>
          </cell>
          <cell r="I164">
            <v>70611200100</v>
          </cell>
          <cell r="J164" t="str">
            <v>706.112.00100</v>
          </cell>
          <cell r="K164" t="str">
            <v>Ass. Riab.domic. per tossicodip.da priv. (extrareg.)</v>
          </cell>
          <cell r="L164" t="str">
            <v>SI</v>
          </cell>
          <cell r="M164" t="str">
            <v>B.2.A.12.6) - da privato (extraregionale)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AD164">
            <v>0</v>
          </cell>
          <cell r="AE164">
            <v>0</v>
          </cell>
        </row>
        <row r="165">
          <cell r="F165" t="str">
            <v>70611200105</v>
          </cell>
          <cell r="G165" t="str">
            <v>Ass. Semiresidenziale per anziani da pubblico - Reg. Reg. 4/2007 (az. san. pubb. della Regione)</v>
          </cell>
          <cell r="H165" t="str">
            <v>BA1152</v>
          </cell>
          <cell r="I165">
            <v>70611200105</v>
          </cell>
          <cell r="J165" t="str">
            <v>706.112.00105</v>
          </cell>
          <cell r="K165" t="str">
            <v>Ass. Riab.semiresid. per anziani da pubbl. (Az. sanit. pubbl. Reg.)</v>
          </cell>
          <cell r="L165" t="str">
            <v>SI</v>
          </cell>
          <cell r="M165" t="str">
            <v>B.2.A.12.1.B) Altre prestazioni socio-sanitarie a rilevanza sanitaria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AD165">
            <v>0</v>
          </cell>
          <cell r="AE165">
            <v>0</v>
          </cell>
        </row>
        <row r="166">
          <cell r="F166" t="str">
            <v>70611200110</v>
          </cell>
          <cell r="G166" t="str">
            <v>Ass. Semiresidenziale per anziani da pubblico  - Reg. Reg. 4/2007 (altri soggetti pubbl. della Regione)</v>
          </cell>
          <cell r="H166" t="str">
            <v>BA1160</v>
          </cell>
          <cell r="I166">
            <v>70611200110</v>
          </cell>
          <cell r="J166" t="str">
            <v>706.112.00110</v>
          </cell>
          <cell r="K166" t="str">
            <v>Ass. Riab.semiresid. per anziani da pubbl. (altri sogg. pubbl. Reg.)</v>
          </cell>
          <cell r="L166" t="str">
            <v>SI</v>
          </cell>
          <cell r="M166" t="str">
            <v>B.2.A.12.2) - da pubblico (altri soggetti pubblici della Regione)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AD166">
            <v>0</v>
          </cell>
          <cell r="AE166">
            <v>0</v>
          </cell>
        </row>
        <row r="167">
          <cell r="F167" t="str">
            <v>70611200115</v>
          </cell>
          <cell r="G167" t="str">
            <v>Ass. Semiresidenziale per anziani da pubblico - Reg. Reg. 4/2007 (extraregionale)</v>
          </cell>
          <cell r="H167" t="str">
            <v>BA1170</v>
          </cell>
          <cell r="I167">
            <v>70611200115</v>
          </cell>
          <cell r="J167" t="str">
            <v>706.112.00115</v>
          </cell>
          <cell r="K167" t="str">
            <v>Ass. Riab.semiresid. per anziani da pubbl. (extrareg.)</v>
          </cell>
          <cell r="L167" t="str">
            <v>SI</v>
          </cell>
          <cell r="M167" t="str">
            <v>B.2.A.12.4) - da pubblico (Extraregione) non soggette a compensazione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AD167">
            <v>0</v>
          </cell>
          <cell r="AE167">
            <v>0</v>
          </cell>
        </row>
        <row r="168">
          <cell r="F168" t="str">
            <v>70611200120</v>
          </cell>
          <cell r="G168" t="str">
            <v>Ass. Semiresidenziale per anziani da privato  - Reg. Reg. 4/2007 (intraregionale)</v>
          </cell>
          <cell r="H168" t="str">
            <v>BA1180</v>
          </cell>
          <cell r="I168">
            <v>70611200120</v>
          </cell>
          <cell r="J168" t="str">
            <v>706.112.00120</v>
          </cell>
          <cell r="K168" t="str">
            <v>Ass. Riab.semiresid. per anziani da priv. (intrareg.)</v>
          </cell>
          <cell r="L168" t="str">
            <v>SI</v>
          </cell>
          <cell r="M168" t="str">
            <v>B.2.A.12.5) - da privato (intraregionale)</v>
          </cell>
          <cell r="N168">
            <v>175339.5</v>
          </cell>
          <cell r="O168">
            <v>118959.5</v>
          </cell>
          <cell r="P168">
            <v>211344</v>
          </cell>
          <cell r="Q168">
            <v>215730</v>
          </cell>
          <cell r="R168">
            <v>222802.43</v>
          </cell>
          <cell r="S168">
            <v>13445950.42</v>
          </cell>
          <cell r="T168">
            <v>585522.32999999996</v>
          </cell>
          <cell r="U168">
            <v>1456460</v>
          </cell>
          <cell r="V168">
            <v>439141.75</v>
          </cell>
          <cell r="W168">
            <v>343786.04</v>
          </cell>
          <cell r="AA168">
            <v>1507542.84</v>
          </cell>
          <cell r="AD168">
            <v>1507542.84</v>
          </cell>
          <cell r="AE168">
            <v>1507542.84</v>
          </cell>
        </row>
        <row r="169">
          <cell r="F169" t="str">
            <v>70611200125</v>
          </cell>
          <cell r="G169" t="str">
            <v>Ass. Semiresidenziale per anziani da privato  - Reg. Reg. 4/2007 (extraregionale)</v>
          </cell>
          <cell r="H169" t="str">
            <v>BA1190</v>
          </cell>
          <cell r="I169">
            <v>70611200125</v>
          </cell>
          <cell r="J169" t="str">
            <v>706.112.00125</v>
          </cell>
          <cell r="K169" t="str">
            <v>Ass. Riab.semiresid. per anziani da priv. (extrareg.)</v>
          </cell>
          <cell r="L169" t="str">
            <v>SI</v>
          </cell>
          <cell r="M169" t="str">
            <v>B.2.A.12.6) - da privato (extraregionale)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AD169">
            <v>0</v>
          </cell>
          <cell r="AE169">
            <v>0</v>
          </cell>
        </row>
        <row r="170">
          <cell r="F170" t="str">
            <v>70611200130</v>
          </cell>
          <cell r="G170" t="str">
            <v>Ass. Residenziale per anziani da pubblico - Reg. Reg. 4/2007 (az. san. pubb. della Regione)</v>
          </cell>
          <cell r="H170" t="str">
            <v>BA1152</v>
          </cell>
          <cell r="I170">
            <v>70611200130</v>
          </cell>
          <cell r="J170" t="str">
            <v>706.112.00130</v>
          </cell>
          <cell r="K170" t="str">
            <v>Ass. Riab.resid. per anziani da pubbl. (Az. sanit. pubbl. Reg.)</v>
          </cell>
          <cell r="L170" t="str">
            <v>SI</v>
          </cell>
          <cell r="M170" t="str">
            <v>B.2.A.12.1.B) Altre prestazioni socio-sanitarie a rilevanza sanitaria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AD170">
            <v>0</v>
          </cell>
          <cell r="AE170">
            <v>0</v>
          </cell>
        </row>
        <row r="171">
          <cell r="F171" t="str">
            <v>70611200135</v>
          </cell>
          <cell r="G171" t="str">
            <v>Ass. Residenziale per anziani da pubblico  - Reg. Reg. 4/2007 (altri soggetti pubbl. della Regione)</v>
          </cell>
          <cell r="H171" t="str">
            <v>BA1160</v>
          </cell>
          <cell r="I171">
            <v>70611200135</v>
          </cell>
          <cell r="J171" t="str">
            <v>706.112.00135</v>
          </cell>
          <cell r="K171" t="str">
            <v>Ass. Riab.resid. per anziani da pubbl. (altri sogg. pubbl. Reg.)</v>
          </cell>
          <cell r="L171" t="str">
            <v>SI</v>
          </cell>
          <cell r="M171" t="str">
            <v>B.2.A.12.2) - da pubblico (altri soggetti pubblici della Regione)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AD171">
            <v>0</v>
          </cell>
          <cell r="AE171">
            <v>0</v>
          </cell>
        </row>
        <row r="172">
          <cell r="F172" t="str">
            <v>70611200140</v>
          </cell>
          <cell r="G172" t="str">
            <v>Ass. Residenziale per anziani da pubblico  - Reg. Reg. 4/2007 (extraregionale)</v>
          </cell>
          <cell r="H172" t="str">
            <v>BA1170</v>
          </cell>
          <cell r="I172">
            <v>70611200140</v>
          </cell>
          <cell r="J172" t="str">
            <v>706.112.00140</v>
          </cell>
          <cell r="K172" t="str">
            <v>Ass. Riab.resid. per anziani da pubbl. (extrareg.)</v>
          </cell>
          <cell r="L172" t="str">
            <v>SI</v>
          </cell>
          <cell r="M172" t="str">
            <v>B.2.A.12.4) - da pubblico (Extraregione) non soggette a compensazione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AD172">
            <v>0</v>
          </cell>
          <cell r="AE172">
            <v>0</v>
          </cell>
        </row>
        <row r="173">
          <cell r="F173" t="str">
            <v>70611200145</v>
          </cell>
          <cell r="G173" t="str">
            <v>Ass. Residenziale per anziani da privato  - Reg. Reg. 4/2007 (intraregionale)</v>
          </cell>
          <cell r="H173" t="str">
            <v>BA1180</v>
          </cell>
          <cell r="I173">
            <v>70611200145</v>
          </cell>
          <cell r="J173" t="str">
            <v>706.112.00145</v>
          </cell>
          <cell r="K173" t="str">
            <v>Ass. Riab.resid. per anziani da priv. (intrareg.)</v>
          </cell>
          <cell r="L173" t="str">
            <v>SI</v>
          </cell>
          <cell r="M173" t="str">
            <v>B.2.A.12.5) - da privato (intraregionale)</v>
          </cell>
          <cell r="N173">
            <v>8188175.4900000002</v>
          </cell>
          <cell r="O173">
            <v>9998146.0800000001</v>
          </cell>
          <cell r="P173">
            <v>9237009.0600000005</v>
          </cell>
          <cell r="Q173">
            <v>14151856.82</v>
          </cell>
          <cell r="R173">
            <v>10094027.76</v>
          </cell>
          <cell r="S173">
            <v>52956.08</v>
          </cell>
          <cell r="T173">
            <v>11362096.369999999</v>
          </cell>
          <cell r="U173">
            <v>11099000</v>
          </cell>
          <cell r="V173">
            <v>9262494.1199999992</v>
          </cell>
          <cell r="W173">
            <v>9435695.1600000001</v>
          </cell>
          <cell r="AA173">
            <v>11772921.07</v>
          </cell>
          <cell r="AD173">
            <v>11772921.07</v>
          </cell>
          <cell r="AE173">
            <v>11772921.07</v>
          </cell>
        </row>
        <row r="174">
          <cell r="F174" t="str">
            <v>70611200155</v>
          </cell>
          <cell r="G174" t="str">
            <v>Ass. Residenziale per anziani da privato  - Reg. Reg. 4/2007 (extraregionale)</v>
          </cell>
          <cell r="H174" t="str">
            <v>BA1190</v>
          </cell>
          <cell r="I174">
            <v>70611200150</v>
          </cell>
          <cell r="J174" t="str">
            <v>706.112.00150</v>
          </cell>
          <cell r="K174" t="str">
            <v>Ass. Riab.resid. per anziani da priv. (extrareg.)</v>
          </cell>
          <cell r="L174" t="str">
            <v>SI</v>
          </cell>
          <cell r="M174" t="str">
            <v>B.2.A.12.6) - da privato (extraregionale)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AD174">
            <v>0</v>
          </cell>
          <cell r="AE174">
            <v>0</v>
          </cell>
        </row>
        <row r="175">
          <cell r="F175" t="str">
            <v>70611200160</v>
          </cell>
          <cell r="G175" t="str">
            <v>Ass. Domiciliare per anziani da pubblico  - Reg. Reg. 4/2007 (az. san. pubb. della Regione)</v>
          </cell>
          <cell r="H175" t="str">
            <v>BA1151</v>
          </cell>
          <cell r="I175">
            <v>70611200155</v>
          </cell>
          <cell r="J175" t="str">
            <v>706.112.00155</v>
          </cell>
          <cell r="K175" t="str">
            <v>Ass. Riab.domic. per anziani da pubbl. (Az. sanit. pubbl. Reg.)</v>
          </cell>
          <cell r="L175" t="str">
            <v>SI</v>
          </cell>
          <cell r="M175" t="str">
            <v>B.2.A.12.1.A) Assistenza domiciliare integrata (ADI)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AD175">
            <v>0</v>
          </cell>
          <cell r="AE175">
            <v>0</v>
          </cell>
        </row>
        <row r="176">
          <cell r="F176" t="str">
            <v>70611200165</v>
          </cell>
          <cell r="G176" t="str">
            <v>Ass. Domiciliare per anziani da pubblico - Reg. Reg. 4/2007  (altri soggetti pubbl. della Regione)</v>
          </cell>
          <cell r="H176" t="str">
            <v>BA1160</v>
          </cell>
          <cell r="I176">
            <v>70611200160</v>
          </cell>
          <cell r="J176" t="str">
            <v>706.112.00160</v>
          </cell>
          <cell r="K176" t="str">
            <v>Ass. Riab.domic. per anziani da pubbl. (altri sogg. pubbl. Reg.)</v>
          </cell>
          <cell r="L176" t="str">
            <v>SI</v>
          </cell>
          <cell r="M176" t="str">
            <v>B.2.A.12.2) - da pubblico (altri soggetti pubblici della Regione)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AD176">
            <v>0</v>
          </cell>
          <cell r="AE176">
            <v>0</v>
          </cell>
        </row>
        <row r="177">
          <cell r="F177" t="str">
            <v>70611200170</v>
          </cell>
          <cell r="G177" t="str">
            <v>Ass. Domiciliare per anziani da pubblico  - Reg. Reg. 4/2007 (extraregionale)</v>
          </cell>
          <cell r="H177" t="str">
            <v>BA1170</v>
          </cell>
          <cell r="I177">
            <v>70611200165</v>
          </cell>
          <cell r="J177" t="str">
            <v>706.112.00165</v>
          </cell>
          <cell r="K177" t="str">
            <v>Ass. Riab.domic. per anziani da pubbl. (extrareg.)</v>
          </cell>
          <cell r="L177" t="str">
            <v>SI</v>
          </cell>
          <cell r="M177" t="str">
            <v>B.2.A.12.4) - da pubblico (Extraregione) non soggette a compensazione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AD177">
            <v>0</v>
          </cell>
          <cell r="AE177">
            <v>0</v>
          </cell>
        </row>
        <row r="178">
          <cell r="F178" t="str">
            <v>70611200175</v>
          </cell>
          <cell r="G178" t="str">
            <v>Ass. Domiciliare per anziani da privato - Reg. Reg. 4/2007 (intraregionale)</v>
          </cell>
          <cell r="H178" t="str">
            <v>BA1180</v>
          </cell>
          <cell r="I178">
            <v>70611200170</v>
          </cell>
          <cell r="J178" t="str">
            <v>706.112.00170</v>
          </cell>
          <cell r="K178" t="str">
            <v>Ass. Riab.domic. per anziani da priv. (intrareg.)</v>
          </cell>
          <cell r="L178" t="str">
            <v>SI</v>
          </cell>
          <cell r="M178" t="str">
            <v>B.2.A.12.5) - da privato (intraregionale)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AD178">
            <v>0</v>
          </cell>
          <cell r="AE178">
            <v>0</v>
          </cell>
        </row>
        <row r="179">
          <cell r="F179" t="str">
            <v>70611200180</v>
          </cell>
          <cell r="G179" t="str">
            <v>Ass. Domiciliare per anziani da privato  - Reg. Reg. 4/2007 (extraregionale)</v>
          </cell>
          <cell r="H179" t="str">
            <v>BA1190</v>
          </cell>
          <cell r="I179">
            <v>70611200175</v>
          </cell>
          <cell r="J179" t="str">
            <v>706.112.00175</v>
          </cell>
          <cell r="K179" t="str">
            <v>Ass. Riab.domic. per anziani da priv. (extrareg.)</v>
          </cell>
          <cell r="L179" t="str">
            <v>SI</v>
          </cell>
          <cell r="M179" t="str">
            <v>B.2.A.12.6) - da privato (extraregionale)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AD179">
            <v>0</v>
          </cell>
          <cell r="AE179">
            <v>0</v>
          </cell>
        </row>
        <row r="180">
          <cell r="F180" t="str">
            <v>70611200185</v>
          </cell>
          <cell r="G180" t="str">
            <v>Prestazioni Hospice da pubblico (Aziende sanitarie pubbliche della Regione)</v>
          </cell>
          <cell r="H180" t="str">
            <v>BA1152</v>
          </cell>
          <cell r="I180">
            <v>70611200180</v>
          </cell>
          <cell r="J180" t="str">
            <v>706.112.00180</v>
          </cell>
          <cell r="K180" t="str">
            <v>Prestaz. Hospice da pubbl. (Az. sanit. pubbl. Reg.)</v>
          </cell>
          <cell r="L180" t="str">
            <v>SI</v>
          </cell>
          <cell r="M180" t="str">
            <v>B.2.A.12.1.B) Altre prestazioni socio-sanitarie a rilevanza sanitaria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AD180">
            <v>0</v>
          </cell>
          <cell r="AE180">
            <v>0</v>
          </cell>
        </row>
        <row r="181">
          <cell r="F181" t="str">
            <v>70611200190</v>
          </cell>
          <cell r="G181" t="str">
            <v>Prestazioni Hospice da pubblico (altri soggetti pubbl. della Regione)</v>
          </cell>
          <cell r="H181" t="str">
            <v>BA1160</v>
          </cell>
          <cell r="I181">
            <v>70611200185</v>
          </cell>
          <cell r="J181" t="str">
            <v>706.112.00185</v>
          </cell>
          <cell r="K181" t="str">
            <v>Prestaz. Hospice da pubbl. (altri sogg. pubbl. Reg.)</v>
          </cell>
          <cell r="L181" t="str">
            <v>SI</v>
          </cell>
          <cell r="M181" t="str">
            <v>B.2.A.12.2) - da pubblico (altri soggetti pubblici della Regione)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AD181">
            <v>0</v>
          </cell>
          <cell r="AE181">
            <v>0</v>
          </cell>
        </row>
        <row r="182">
          <cell r="F182" t="str">
            <v>70611200195</v>
          </cell>
          <cell r="G182" t="str">
            <v>Prestazioni Hospice da pubblico (extraregionale)</v>
          </cell>
          <cell r="H182" t="str">
            <v>BA1170</v>
          </cell>
          <cell r="I182">
            <v>70611200190</v>
          </cell>
          <cell r="J182" t="str">
            <v>706.112.00190</v>
          </cell>
          <cell r="K182" t="str">
            <v>Prestaz. Hospice da pubbl. (extrareg.)</v>
          </cell>
          <cell r="L182" t="str">
            <v>SI</v>
          </cell>
          <cell r="M182" t="str">
            <v>B.2.A.12.4) - da pubblico (Extraregione) non soggette a compensazione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5422.83</v>
          </cell>
          <cell r="S182">
            <v>0</v>
          </cell>
          <cell r="T182">
            <v>17142.560000000001</v>
          </cell>
          <cell r="U182">
            <v>0</v>
          </cell>
          <cell r="V182">
            <v>0</v>
          </cell>
          <cell r="AD182">
            <v>0</v>
          </cell>
          <cell r="AE182">
            <v>0</v>
          </cell>
        </row>
        <row r="183">
          <cell r="F183" t="str">
            <v>70611200200</v>
          </cell>
          <cell r="G183" t="str">
            <v>Prestazioni Hospice da privato (intraregionale)</v>
          </cell>
          <cell r="H183" t="str">
            <v>BA1180</v>
          </cell>
          <cell r="I183">
            <v>70611200195</v>
          </cell>
          <cell r="J183" t="str">
            <v>706.112.00195</v>
          </cell>
          <cell r="K183" t="str">
            <v>Prestaz. Hospice da priv. (intrareg.)</v>
          </cell>
          <cell r="L183" t="str">
            <v>SI</v>
          </cell>
          <cell r="M183" t="str">
            <v>B.2.A.12.5) - da privato (intraregionale)</v>
          </cell>
          <cell r="N183">
            <v>1959638.42</v>
          </cell>
          <cell r="O183">
            <v>1655188.36</v>
          </cell>
          <cell r="P183">
            <v>1274082.46</v>
          </cell>
          <cell r="Q183">
            <v>1806818.04</v>
          </cell>
          <cell r="R183">
            <v>2107171.21</v>
          </cell>
          <cell r="S183">
            <v>1539633.24</v>
          </cell>
          <cell r="T183">
            <v>2341999.0299999998</v>
          </cell>
          <cell r="U183">
            <v>2372914.1800000002</v>
          </cell>
          <cell r="V183">
            <v>2051961.34</v>
          </cell>
          <cell r="W183">
            <v>1993772.68</v>
          </cell>
          <cell r="Z183">
            <v>2372914.1800000002</v>
          </cell>
          <cell r="AD183">
            <v>2372914.1800000002</v>
          </cell>
          <cell r="AE183">
            <v>2372914.1800000002</v>
          </cell>
        </row>
        <row r="184">
          <cell r="F184" t="str">
            <v>70611200205</v>
          </cell>
          <cell r="G184" t="str">
            <v>Prestazioni Hospice da privato (extraregionale)</v>
          </cell>
          <cell r="H184" t="str">
            <v>BA1190</v>
          </cell>
          <cell r="I184">
            <v>70611200200</v>
          </cell>
          <cell r="J184" t="str">
            <v>706.112.00200</v>
          </cell>
          <cell r="K184" t="str">
            <v>Prestaz. Hospice da priv. (extrareg.)</v>
          </cell>
          <cell r="L184" t="str">
            <v>SI</v>
          </cell>
          <cell r="M184" t="str">
            <v>B.2.A.12.6) - da privato (extraregionale)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AD184">
            <v>0</v>
          </cell>
          <cell r="AE184">
            <v>0</v>
          </cell>
        </row>
        <row r="185">
          <cell r="F185" t="str">
            <v>70611200210</v>
          </cell>
          <cell r="G185" t="str">
            <v>Convenzioni per consultori familiari</v>
          </cell>
          <cell r="H185" t="str">
            <v>BA1190</v>
          </cell>
          <cell r="I185">
            <v>70611200205</v>
          </cell>
          <cell r="J185" t="str">
            <v>706.112.00205</v>
          </cell>
          <cell r="K185" t="str">
            <v>Convenzioni per consultori familiari</v>
          </cell>
          <cell r="L185" t="str">
            <v>SI</v>
          </cell>
          <cell r="M185" t="str">
            <v>B.2.A.12.1.B) Altre prestazioni socio-sanitarie a rilevanza sanitaria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AD185">
            <v>0</v>
          </cell>
          <cell r="AE185">
            <v>0</v>
          </cell>
        </row>
        <row r="186">
          <cell r="F186" t="str">
            <v>70611200230</v>
          </cell>
          <cell r="G186" t="str">
            <v>Ass. Semiresidenziale per DISABILI da privato  - Reg. Reg. 4/2007 (intraregionale)</v>
          </cell>
          <cell r="H186" t="str">
            <v>BA1180</v>
          </cell>
          <cell r="I186">
            <v>70611200220</v>
          </cell>
          <cell r="J186" t="str">
            <v>706.112.00220</v>
          </cell>
          <cell r="K186" t="str">
            <v>Ass. Semiresidenziale per DISABILI da privato - Reg. Reg. 4/2007 (intraregionale)</v>
          </cell>
          <cell r="L186" t="str">
            <v>SI</v>
          </cell>
          <cell r="M186" t="str">
            <v>B.2.A.12.5) - da privato (intraregionale)</v>
          </cell>
          <cell r="N186">
            <v>1283049.05</v>
          </cell>
          <cell r="O186">
            <v>661476.67000000004</v>
          </cell>
          <cell r="P186">
            <v>1076920.92</v>
          </cell>
          <cell r="Q186">
            <v>4455908.49</v>
          </cell>
          <cell r="R186">
            <v>1683681.77</v>
          </cell>
          <cell r="S186">
            <v>2414152.92</v>
          </cell>
          <cell r="T186">
            <v>2268137.4500000002</v>
          </cell>
          <cell r="U186">
            <v>1944680</v>
          </cell>
          <cell r="V186">
            <v>1737487.17</v>
          </cell>
          <cell r="W186">
            <v>1976334.15</v>
          </cell>
          <cell r="AA186">
            <v>2452551.92</v>
          </cell>
          <cell r="AD186">
            <v>2452551.92</v>
          </cell>
          <cell r="AE186">
            <v>2452551.92</v>
          </cell>
        </row>
        <row r="187">
          <cell r="F187" t="str">
            <v>70611200235</v>
          </cell>
          <cell r="G187" t="str">
            <v>Ass. Semiresidenziale per DISABILI da privato - Reg. Reg. 4/2007 (extraregionale)</v>
          </cell>
          <cell r="H187" t="str">
            <v>BA1152</v>
          </cell>
          <cell r="I187">
            <v>70611200225</v>
          </cell>
          <cell r="J187" t="str">
            <v>706.112.00225</v>
          </cell>
          <cell r="K187" t="str">
            <v>Ass. Semiresidenziale per DISABILI da privato - Reg. Reg. 4/2007 (extraregionale)</v>
          </cell>
          <cell r="L187" t="str">
            <v>SI</v>
          </cell>
          <cell r="M187" t="str">
            <v>B.2.A.12.6) - da privato (extraregionale)</v>
          </cell>
          <cell r="N187">
            <v>0</v>
          </cell>
          <cell r="O187">
            <v>0</v>
          </cell>
          <cell r="P187">
            <v>0</v>
          </cell>
          <cell r="R187">
            <v>0</v>
          </cell>
          <cell r="T187">
            <v>0</v>
          </cell>
          <cell r="U187">
            <v>0</v>
          </cell>
          <cell r="V187">
            <v>0</v>
          </cell>
          <cell r="AD187">
            <v>0</v>
          </cell>
          <cell r="AE187">
            <v>0</v>
          </cell>
        </row>
        <row r="188">
          <cell r="F188" t="str">
            <v>NA</v>
          </cell>
          <cell r="G188" t="str">
            <v>NA</v>
          </cell>
          <cell r="H188" t="str">
            <v>BA1160</v>
          </cell>
          <cell r="I188">
            <v>0</v>
          </cell>
          <cell r="L188" t="str">
            <v>SI</v>
          </cell>
          <cell r="M188" t="str">
            <v>B.2.A.12.1.B) Altre prestazioni socio-sanitarie a rilevanza sanitaria</v>
          </cell>
          <cell r="R188">
            <v>7328.07</v>
          </cell>
          <cell r="T188">
            <v>0</v>
          </cell>
          <cell r="U188">
            <v>0</v>
          </cell>
          <cell r="V188">
            <v>0</v>
          </cell>
          <cell r="AD188">
            <v>0</v>
          </cell>
          <cell r="AE188">
            <v>0</v>
          </cell>
        </row>
        <row r="189">
          <cell r="F189" t="str">
            <v>70611200255</v>
          </cell>
          <cell r="G189" t="str">
            <v>Ass. Residenziale per DISABILI da privato  - Reg. Reg. 4/2007 (intraregionale)</v>
          </cell>
          <cell r="H189" t="str">
            <v>BA1180</v>
          </cell>
          <cell r="I189">
            <v>70611200245</v>
          </cell>
          <cell r="J189" t="str">
            <v>706.112.00245</v>
          </cell>
          <cell r="K189" t="str">
            <v>Ass. Residenziale per DISABILI da privato - Reg. Reg. 4/2007 (intraregionale)</v>
          </cell>
          <cell r="L189" t="str">
            <v>SI</v>
          </cell>
          <cell r="M189" t="str">
            <v>B.2.A.12.5) - da privato (intraregionale)</v>
          </cell>
          <cell r="N189">
            <v>784831.31</v>
          </cell>
          <cell r="O189">
            <v>880251.71</v>
          </cell>
          <cell r="P189">
            <v>886362.44</v>
          </cell>
          <cell r="Q189">
            <v>2033478.2400000002</v>
          </cell>
          <cell r="R189">
            <v>1039062.76</v>
          </cell>
          <cell r="S189">
            <v>1617348.48</v>
          </cell>
          <cell r="T189">
            <v>1475429.5</v>
          </cell>
          <cell r="U189">
            <v>3353000</v>
          </cell>
          <cell r="V189">
            <v>1239331.95</v>
          </cell>
          <cell r="W189">
            <v>1538337.06</v>
          </cell>
          <cell r="Z189">
            <v>1983106.8759999999</v>
          </cell>
          <cell r="AD189">
            <v>1983106.8759999999</v>
          </cell>
          <cell r="AE189">
            <v>1983106.88</v>
          </cell>
        </row>
        <row r="190">
          <cell r="F190" t="str">
            <v>70611200260</v>
          </cell>
          <cell r="G190" t="str">
            <v>Ass. Residenziale per DISABILI da privato  - Reg. Reg. 4/2007 (extraregionale)</v>
          </cell>
          <cell r="H190" t="str">
            <v>BA1190</v>
          </cell>
          <cell r="I190">
            <v>70611200250</v>
          </cell>
          <cell r="J190" t="str">
            <v>706.112.00250</v>
          </cell>
          <cell r="K190" t="str">
            <v>Ass. Residenziale per DISABILI da privato - Reg. Reg. 4/2007 (extraregionale)</v>
          </cell>
          <cell r="L190" t="str">
            <v>SI</v>
          </cell>
          <cell r="M190" t="str">
            <v>B.2.A.12.6) - da privato (extraregionale)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5881.62</v>
          </cell>
          <cell r="S190">
            <v>201382.69999999995</v>
          </cell>
          <cell r="T190">
            <v>108825.68</v>
          </cell>
          <cell r="U190">
            <v>108825.68</v>
          </cell>
          <cell r="V190">
            <v>72120.479999999996</v>
          </cell>
          <cell r="W190">
            <v>78002.100000000006</v>
          </cell>
          <cell r="Z190">
            <v>78002.100000000006</v>
          </cell>
          <cell r="AD190">
            <v>78002.100000000006</v>
          </cell>
          <cell r="AE190">
            <v>78002.100000000006</v>
          </cell>
        </row>
        <row r="191">
          <cell r="F191" t="str">
            <v>70611200290</v>
          </cell>
          <cell r="G191" t="str">
            <v>Acquisto di altre prestazioni socio sanitarie a rilevanza sanitaria erogate a soggetti pubblici Extraregione</v>
          </cell>
          <cell r="H191" t="str">
            <v>BA1161</v>
          </cell>
          <cell r="I191">
            <v>70611200280</v>
          </cell>
          <cell r="J191" t="str">
            <v>706.112.00280</v>
          </cell>
          <cell r="K191" t="str">
            <v>Acquisto di altre prestazioni socio sanitarie a rilevanza sanitaria erogate a soggetti pubblici Extraregione</v>
          </cell>
          <cell r="L191" t="str">
            <v>SI</v>
          </cell>
          <cell r="M191" t="str">
            <v>B.2.A.12.3) - da pubblico  (Extraregione) - Acquisto di Altre prestazioni sociosanitarie a rilevanza sanitaria erogate a soggetti pubblici Extraregione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AD191">
            <v>0</v>
          </cell>
          <cell r="AE191">
            <v>0</v>
          </cell>
        </row>
        <row r="192">
          <cell r="F192" t="str">
            <v>706115</v>
          </cell>
          <cell r="G192" t="str">
            <v>ASSISTENZA INTEGRATIVA E PROTESICA</v>
          </cell>
          <cell r="I192">
            <v>706115</v>
          </cell>
          <cell r="J192" t="str">
            <v>706.115</v>
          </cell>
          <cell r="K192" t="str">
            <v>ASSISTENZA INTEGRATIVA e PROTESICA</v>
          </cell>
          <cell r="L192" t="str">
            <v>NO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T192">
            <v>0</v>
          </cell>
          <cell r="U192">
            <v>0</v>
          </cell>
          <cell r="V192">
            <v>0</v>
          </cell>
          <cell r="AD192">
            <v>0</v>
          </cell>
          <cell r="AE192">
            <v>0</v>
          </cell>
        </row>
        <row r="193">
          <cell r="F193" t="str">
            <v>70611500005</v>
          </cell>
          <cell r="G193" t="str">
            <v>Assistenza protesica tramite strutture private</v>
          </cell>
          <cell r="H193" t="str">
            <v>BA0790</v>
          </cell>
          <cell r="I193">
            <v>70611500005</v>
          </cell>
          <cell r="J193" t="str">
            <v>706.115.00005</v>
          </cell>
          <cell r="K193" t="str">
            <v>Assist. protesica tramite strutture private</v>
          </cell>
          <cell r="L193" t="str">
            <v>SI</v>
          </cell>
          <cell r="M193" t="str">
            <v>B.2.A.6.4) - da privato</v>
          </cell>
          <cell r="N193">
            <v>5154294.83</v>
          </cell>
          <cell r="O193">
            <v>5677252.6200000001</v>
          </cell>
          <cell r="P193">
            <v>6084672.6500000004</v>
          </cell>
          <cell r="Q193">
            <v>5159186.4933333332</v>
          </cell>
          <cell r="R193">
            <v>5183500.2699999996</v>
          </cell>
          <cell r="S193">
            <v>4930711.88</v>
          </cell>
          <cell r="T193">
            <v>5776134.54</v>
          </cell>
          <cell r="U193">
            <v>5526134.54</v>
          </cell>
          <cell r="V193">
            <v>4144600.91</v>
          </cell>
          <cell r="W193">
            <v>3593677.96</v>
          </cell>
          <cell r="Z193">
            <v>5085282.5340000009</v>
          </cell>
          <cell r="AC193">
            <v>-300000</v>
          </cell>
          <cell r="AD193">
            <v>5226134.54</v>
          </cell>
          <cell r="AE193">
            <v>5226134.54</v>
          </cell>
        </row>
        <row r="194">
          <cell r="F194" t="str">
            <v>70611500010</v>
          </cell>
          <cell r="G194" t="str">
            <v>Assistenza integrativa da privato</v>
          </cell>
          <cell r="H194" t="str">
            <v>BA0740</v>
          </cell>
          <cell r="I194">
            <v>70611500010</v>
          </cell>
          <cell r="J194" t="str">
            <v>706.115.00010</v>
          </cell>
          <cell r="K194" t="str">
            <v>Assist. integrativa da privato</v>
          </cell>
          <cell r="L194" t="str">
            <v>SI</v>
          </cell>
          <cell r="M194" t="str">
            <v>B.2.A.5.4) - da privato</v>
          </cell>
          <cell r="N194">
            <v>4351329.17</v>
          </cell>
          <cell r="O194">
            <v>4508110.97</v>
          </cell>
          <cell r="P194">
            <v>4488803.59</v>
          </cell>
          <cell r="Q194">
            <v>3500958.9600000004</v>
          </cell>
          <cell r="R194">
            <v>2366078.85</v>
          </cell>
          <cell r="S194">
            <v>1877265.31</v>
          </cell>
          <cell r="T194">
            <v>1445855.56</v>
          </cell>
          <cell r="U194">
            <v>1510007.51</v>
          </cell>
          <cell r="V194">
            <v>1174088.06</v>
          </cell>
          <cell r="W194">
            <v>1331722.3799999999</v>
          </cell>
          <cell r="Z194">
            <v>1364432.3879999996</v>
          </cell>
          <cell r="AD194">
            <v>1510007.51</v>
          </cell>
          <cell r="AE194">
            <v>1510007.51</v>
          </cell>
        </row>
        <row r="195">
          <cell r="F195" t="str">
            <v>70611500015</v>
          </cell>
          <cell r="G195" t="str">
            <v>Assistenza protesica da pubblico (Aziende sanitarie pubbliche della Regione)</v>
          </cell>
          <cell r="H195" t="str">
            <v>BA0760</v>
          </cell>
          <cell r="I195">
            <v>70611500030</v>
          </cell>
          <cell r="J195" t="str">
            <v>706.115.00030</v>
          </cell>
          <cell r="K195" t="str">
            <v>Assist. protesica da pubbl. (Az. sanit. pubbl. Reg.)</v>
          </cell>
          <cell r="L195" t="str">
            <v>SI</v>
          </cell>
          <cell r="M195" t="str">
            <v>B.2.A.6.1) - da pubblico (Aziende sanitarie pubbliche della Regione)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AD195">
            <v>0</v>
          </cell>
          <cell r="AE195">
            <v>0</v>
          </cell>
        </row>
        <row r="196">
          <cell r="F196" t="str">
            <v>70611500020</v>
          </cell>
          <cell r="G196" t="str">
            <v>Assistenza protesica da pubblico (altri soggetti pubbl. della Regione)</v>
          </cell>
          <cell r="H196" t="str">
            <v>BA0770</v>
          </cell>
          <cell r="I196">
            <v>70611500035</v>
          </cell>
          <cell r="J196" t="str">
            <v>706.115.00035</v>
          </cell>
          <cell r="K196" t="str">
            <v>Assist. protesica da pubbl. (altri sogg. pubbl. Reg.)</v>
          </cell>
          <cell r="L196" t="str">
            <v>SI</v>
          </cell>
          <cell r="M196" t="str">
            <v>B.2.A.6.2) - da pubblico (altri soggetti pubbl. della Regione)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AD196">
            <v>0</v>
          </cell>
          <cell r="AE196">
            <v>0</v>
          </cell>
        </row>
        <row r="197">
          <cell r="F197" t="str">
            <v>70611500025</v>
          </cell>
          <cell r="G197" t="str">
            <v>Assistenza protesica da pubblico (Extraregione)</v>
          </cell>
          <cell r="H197" t="str">
            <v>BA0780</v>
          </cell>
          <cell r="I197">
            <v>70611500040</v>
          </cell>
          <cell r="J197" t="str">
            <v>706.115.00040</v>
          </cell>
          <cell r="K197" t="str">
            <v>Assist. protesica da pubbl. (extrareg.)</v>
          </cell>
          <cell r="L197" t="str">
            <v>SI</v>
          </cell>
          <cell r="M197" t="str">
            <v>B.2.A.6.3) - da pubblico (Extraregione)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AD197">
            <v>0</v>
          </cell>
          <cell r="AE197">
            <v>0</v>
          </cell>
        </row>
        <row r="198">
          <cell r="F198" t="str">
            <v>70611500030</v>
          </cell>
          <cell r="G198" t="str">
            <v>Assistenza integrativa da pubblico (Aziende sanitarie pubbliche della Regione)</v>
          </cell>
          <cell r="H198" t="str">
            <v>BA0710</v>
          </cell>
          <cell r="I198">
            <v>70611500045</v>
          </cell>
          <cell r="J198" t="str">
            <v>706.115.00045</v>
          </cell>
          <cell r="K198" t="str">
            <v>Assist. integrativa da pubbl. (Az. sanit. pubbl. Reg.)</v>
          </cell>
          <cell r="L198" t="str">
            <v>SI</v>
          </cell>
          <cell r="M198" t="str">
            <v>B.2.A.5.1) - da pubblico (Aziende sanitarie pubbliche della Regione)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AD198">
            <v>0</v>
          </cell>
          <cell r="AE198">
            <v>0</v>
          </cell>
        </row>
        <row r="199">
          <cell r="F199" t="str">
            <v>70611500035</v>
          </cell>
          <cell r="G199" t="str">
            <v>Assistenza integrativa da pubblico (altri soggetti pubbl. della Regione)</v>
          </cell>
          <cell r="H199" t="str">
            <v>BA0720</v>
          </cell>
          <cell r="I199">
            <v>70611500050</v>
          </cell>
          <cell r="J199" t="str">
            <v>706.115.00050</v>
          </cell>
          <cell r="K199" t="str">
            <v>Assist. integrativa da pubbl. (altri sogg. pubbl. Reg.)</v>
          </cell>
          <cell r="L199" t="str">
            <v>SI</v>
          </cell>
          <cell r="M199" t="str">
            <v>B.2.A.5.2) - da pubblico (altri soggetti pubbl. della Regione)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AD199">
            <v>0</v>
          </cell>
          <cell r="AE199">
            <v>0</v>
          </cell>
        </row>
        <row r="200">
          <cell r="F200" t="str">
            <v>70611500040</v>
          </cell>
          <cell r="G200" t="str">
            <v>Assistenza integrativa da pubblico (Extraregione)</v>
          </cell>
          <cell r="H200" t="str">
            <v>BA0730</v>
          </cell>
          <cell r="I200">
            <v>70611500055</v>
          </cell>
          <cell r="J200" t="str">
            <v>706.115.00055</v>
          </cell>
          <cell r="K200" t="str">
            <v>Assist. integrativa da pubbl. (extrareg.)</v>
          </cell>
          <cell r="L200" t="str">
            <v>SI</v>
          </cell>
          <cell r="M200" t="str">
            <v>B.2.A.5.3) - da pubblico (Extraregione)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3248.8</v>
          </cell>
          <cell r="T200">
            <v>0</v>
          </cell>
          <cell r="U200">
            <v>0</v>
          </cell>
          <cell r="V200">
            <v>0</v>
          </cell>
          <cell r="W200">
            <v>847.93</v>
          </cell>
          <cell r="AD200">
            <v>847.93</v>
          </cell>
          <cell r="AE200">
            <v>847.93</v>
          </cell>
        </row>
        <row r="201">
          <cell r="F201" t="str">
            <v>706123</v>
          </cell>
          <cell r="G201" t="str">
            <v>ASSISTENZA TERMALE, TRASPORTI ED ALTRA ASSISTENZA</v>
          </cell>
          <cell r="I201">
            <v>706123</v>
          </cell>
          <cell r="J201" t="str">
            <v>706.123</v>
          </cell>
          <cell r="K201" t="str">
            <v>ASSISTENZA TERMALE, TRASPORTI ED ALTRA ASSISTENZA</v>
          </cell>
          <cell r="L201" t="str">
            <v>NO</v>
          </cell>
          <cell r="N201">
            <v>0</v>
          </cell>
          <cell r="O201">
            <v>0</v>
          </cell>
          <cell r="P201">
            <v>0</v>
          </cell>
          <cell r="R201">
            <v>0</v>
          </cell>
          <cell r="T201">
            <v>0</v>
          </cell>
          <cell r="U201">
            <v>0</v>
          </cell>
          <cell r="V201">
            <v>0</v>
          </cell>
          <cell r="AD201">
            <v>0</v>
          </cell>
          <cell r="AE201">
            <v>0</v>
          </cell>
        </row>
        <row r="202">
          <cell r="F202" t="str">
            <v>70612300005</v>
          </cell>
          <cell r="G202" t="str">
            <v>Assistenza termale  da pubblico (altri soggetti pubbl. della Regione)</v>
          </cell>
          <cell r="H202" t="str">
            <v>BA1050</v>
          </cell>
          <cell r="I202">
            <v>70612300010</v>
          </cell>
          <cell r="J202" t="str">
            <v>706.123.00010</v>
          </cell>
          <cell r="K202" t="str">
            <v>Assistenza termale da pubbl. (altri sogg. pubbl. Reg.)</v>
          </cell>
          <cell r="L202" t="str">
            <v>SI</v>
          </cell>
          <cell r="M202" t="str">
            <v>B.2.A.10.2) - da pubblico (altri soggetti pubbl. della Regione)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AD202">
            <v>0</v>
          </cell>
          <cell r="AE202">
            <v>0</v>
          </cell>
        </row>
        <row r="203">
          <cell r="F203" t="str">
            <v>70612300010</v>
          </cell>
          <cell r="G203" t="str">
            <v>Assistenza termale  da privato</v>
          </cell>
          <cell r="H203" t="str">
            <v>BA1070</v>
          </cell>
          <cell r="I203">
            <v>70612300020</v>
          </cell>
          <cell r="J203" t="str">
            <v>706.123.00020</v>
          </cell>
          <cell r="K203" t="str">
            <v>Assistenza termale da privato</v>
          </cell>
          <cell r="L203" t="str">
            <v>SI</v>
          </cell>
          <cell r="M203" t="str">
            <v>B.2.A.10.4) - da privato</v>
          </cell>
          <cell r="N203">
            <v>998805.67</v>
          </cell>
          <cell r="O203">
            <v>366640.63</v>
          </cell>
          <cell r="P203">
            <v>1971923.9</v>
          </cell>
          <cell r="Q203">
            <v>2607594.6800000002</v>
          </cell>
          <cell r="R203">
            <v>1631367.12</v>
          </cell>
          <cell r="S203">
            <v>2107594.6800000002</v>
          </cell>
          <cell r="T203">
            <v>2059291.1</v>
          </cell>
          <cell r="U203">
            <v>2107594.6800000002</v>
          </cell>
          <cell r="V203">
            <v>2051010.94</v>
          </cell>
          <cell r="W203">
            <v>984801.4</v>
          </cell>
          <cell r="Y203">
            <v>2107594.6800000002</v>
          </cell>
          <cell r="Z203">
            <v>2607594.6800000002</v>
          </cell>
          <cell r="AD203">
            <v>2607594.6800000002</v>
          </cell>
          <cell r="AE203">
            <v>2607594.6800000002</v>
          </cell>
        </row>
        <row r="204">
          <cell r="F204" t="str">
            <v>70612300015</v>
          </cell>
          <cell r="G204" t="str">
            <v>Assistenza termale  da privato per cittadini non residenti - Extraregione (mobilità attiva in compensazione)</v>
          </cell>
          <cell r="H204" t="str">
            <v>BA1080</v>
          </cell>
          <cell r="I204">
            <v>70612300025</v>
          </cell>
          <cell r="J204" t="str">
            <v>706.123.00025</v>
          </cell>
          <cell r="K204" t="str">
            <v>Assistenza termale da priv. non resid. - extrareg. (mob. att. in compens.)</v>
          </cell>
          <cell r="L204" t="str">
            <v>SI</v>
          </cell>
          <cell r="M204" t="str">
            <v>B.2.A.10.5) - da privato per cittadini non residenti - Extraregione (mobilità attiva in compensazione)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AD204">
            <v>0</v>
          </cell>
          <cell r="AE204">
            <v>0</v>
          </cell>
        </row>
        <row r="205">
          <cell r="F205" t="str">
            <v>70612300020</v>
          </cell>
          <cell r="G205" t="str">
            <v>Trasporti Sanitari - da pubblico (altri soggetti pubbl. della Regione)</v>
          </cell>
          <cell r="H205" t="str">
            <v>BA1110</v>
          </cell>
          <cell r="I205">
            <v>70612300035</v>
          </cell>
          <cell r="J205" t="str">
            <v>706.123.00035</v>
          </cell>
          <cell r="K205" t="str">
            <v>Trasporti Sanitari da pubbl. (altri soggetti pubbl. Reg.)</v>
          </cell>
          <cell r="L205" t="str">
            <v>SI</v>
          </cell>
          <cell r="M205" t="str">
            <v>B.2.A.11.2) - da pubblico (altri soggetti pubbl. della Regione)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AD205">
            <v>0</v>
          </cell>
          <cell r="AE205">
            <v>0</v>
          </cell>
        </row>
        <row r="206">
          <cell r="F206" t="str">
            <v>70612300025</v>
          </cell>
          <cell r="G206" t="str">
            <v>Trasporti Sanitari da privato</v>
          </cell>
          <cell r="H206" t="str">
            <v>BA1130</v>
          </cell>
          <cell r="I206">
            <v>70612300045</v>
          </cell>
          <cell r="J206" t="str">
            <v>706.123.00045</v>
          </cell>
          <cell r="K206" t="str">
            <v>Trasporti Sanitari da privato</v>
          </cell>
          <cell r="L206" t="str">
            <v>SI</v>
          </cell>
          <cell r="M206" t="str">
            <v>B.2.A.11.4) - da privato</v>
          </cell>
          <cell r="N206">
            <v>4246</v>
          </cell>
          <cell r="O206">
            <v>30642.3</v>
          </cell>
          <cell r="P206">
            <v>8340.0400000000009</v>
          </cell>
          <cell r="Q206">
            <v>6221.333333333333</v>
          </cell>
          <cell r="R206">
            <v>3724.4</v>
          </cell>
          <cell r="S206">
            <v>8295.11</v>
          </cell>
          <cell r="T206">
            <v>3478.2</v>
          </cell>
          <cell r="U206">
            <v>3478.2</v>
          </cell>
          <cell r="V206">
            <v>3100.8</v>
          </cell>
          <cell r="W206">
            <v>3981</v>
          </cell>
          <cell r="Z206">
            <v>3095.9999999999995</v>
          </cell>
          <cell r="AD206">
            <v>3095.9999999999995</v>
          </cell>
          <cell r="AE206">
            <v>3096</v>
          </cell>
        </row>
        <row r="207">
          <cell r="F207" t="str">
            <v>706125</v>
          </cell>
          <cell r="G207" t="str">
            <v>ASSISTENZA OSPEDALIERA</v>
          </cell>
          <cell r="I207">
            <v>706125</v>
          </cell>
          <cell r="J207" t="str">
            <v>706.125</v>
          </cell>
          <cell r="K207" t="str">
            <v>ASSISTENZA OSPEDALIERA</v>
          </cell>
          <cell r="L207" t="str">
            <v>NO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T207">
            <v>0</v>
          </cell>
          <cell r="U207">
            <v>0</v>
          </cell>
          <cell r="V207">
            <v>0</v>
          </cell>
          <cell r="AD207">
            <v>0</v>
          </cell>
          <cell r="AE207">
            <v>0</v>
          </cell>
        </row>
        <row r="208">
          <cell r="F208" t="str">
            <v>70612500020</v>
          </cell>
          <cell r="G208" t="str">
            <v>Assistenza ospedaliera da pubblico (altri soggetti pubbl. della Regione)</v>
          </cell>
          <cell r="H208" t="str">
            <v>BA0820</v>
          </cell>
          <cell r="I208">
            <v>70612500060</v>
          </cell>
          <cell r="J208" t="str">
            <v>706.125.00060</v>
          </cell>
          <cell r="K208" t="str">
            <v>Assistenza osped. da pubbl. (altri sogg. pubbl. Reg.)</v>
          </cell>
          <cell r="L208" t="str">
            <v>SI</v>
          </cell>
          <cell r="M208" t="str">
            <v>B.2.A.7.2) - da pubblico (altri soggetti pubbl. della Regione)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AD208">
            <v>0</v>
          </cell>
          <cell r="AE208">
            <v>0</v>
          </cell>
        </row>
        <row r="209">
          <cell r="F209" t="str">
            <v>70612500025</v>
          </cell>
          <cell r="G209" t="str">
            <v>Assistenza ospedaliera da privato</v>
          </cell>
          <cell r="H209" t="str">
            <v>BA0870</v>
          </cell>
          <cell r="I209">
            <v>70612500070</v>
          </cell>
          <cell r="J209" t="str">
            <v>706.125.00070</v>
          </cell>
          <cell r="K209" t="str">
            <v>Assistenza osped. da privato</v>
          </cell>
          <cell r="L209" t="str">
            <v>SI</v>
          </cell>
          <cell r="M209" t="str">
            <v>B.2.A.7.4.C) Servizi sanitari per assistenza ospedaliera da Case di Cura private</v>
          </cell>
          <cell r="N209">
            <v>9427534.1099999994</v>
          </cell>
          <cell r="O209">
            <v>7896611.9900000002</v>
          </cell>
          <cell r="P209">
            <v>7715440.3600000003</v>
          </cell>
          <cell r="Q209">
            <v>8125000</v>
          </cell>
          <cell r="R209">
            <v>7483789.1399999997</v>
          </cell>
          <cell r="S209">
            <v>9417657</v>
          </cell>
          <cell r="T209">
            <v>8536661.7200000007</v>
          </cell>
          <cell r="U209">
            <v>8700000</v>
          </cell>
          <cell r="V209">
            <v>6763242.75</v>
          </cell>
          <cell r="Z209">
            <v>9417657</v>
          </cell>
          <cell r="AD209">
            <v>9417657</v>
          </cell>
          <cell r="AE209">
            <v>9417657</v>
          </cell>
        </row>
        <row r="210">
          <cell r="F210" t="str">
            <v>70612500005</v>
          </cell>
          <cell r="G210" t="str">
            <v>Servizi sanitari per assistenza ospedaliera da Case di Cura private</v>
          </cell>
          <cell r="H210" t="str">
            <v>BA0870</v>
          </cell>
          <cell r="I210">
            <v>70612500085</v>
          </cell>
          <cell r="J210" t="str">
            <v>706.125.00085</v>
          </cell>
          <cell r="K210" t="str">
            <v>Servizi sanitari per assist. osped. da Case di Cura private</v>
          </cell>
          <cell r="L210" t="str">
            <v>SI</v>
          </cell>
          <cell r="M210" t="str">
            <v>B.2.A.7.4.C) Servizi sanitari per assistenza ospedaliera da Case di Cura private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AD210">
            <v>0</v>
          </cell>
          <cell r="AE210">
            <v>0</v>
          </cell>
        </row>
        <row r="211">
          <cell r="F211" t="str">
            <v>70612500010</v>
          </cell>
          <cell r="G211" t="str">
            <v>Servizi sanitari per assist. osped. da altri privati</v>
          </cell>
          <cell r="H211" t="str">
            <v>BA0880</v>
          </cell>
          <cell r="I211">
            <v>70612500090</v>
          </cell>
          <cell r="J211" t="str">
            <v>706.125.00090</v>
          </cell>
          <cell r="K211" t="str">
            <v>Servizi sanitari per assist. osped. da altri privati</v>
          </cell>
          <cell r="L211" t="str">
            <v>SI</v>
          </cell>
          <cell r="M211" t="str">
            <v>B.2.A.7.4.D) Servizi sanitari per assistenza ospedaliera da altri privati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761355.47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6955615.3499999996</v>
          </cell>
          <cell r="AD211">
            <v>0</v>
          </cell>
          <cell r="AE211">
            <v>0</v>
          </cell>
        </row>
        <row r="212">
          <cell r="F212" t="str">
            <v>70612500015</v>
          </cell>
          <cell r="G212" t="str">
            <v>Ass. ospedaliera da privato per cittadini non residenti - (mobilità attiva extrareg. in compensazione)</v>
          </cell>
          <cell r="H212" t="str">
            <v>BA0890</v>
          </cell>
          <cell r="I212">
            <v>70612500095</v>
          </cell>
          <cell r="J212" t="str">
            <v>706.125.00095</v>
          </cell>
          <cell r="K212" t="str">
            <v>Assistenza osped. da priv. per non residenti - (mob. att. extrareg. in compens.)</v>
          </cell>
          <cell r="L212" t="str">
            <v>SI</v>
          </cell>
          <cell r="M212" t="str">
            <v>B.2.A.7.5) - da privato per cittadini non residenti - Extraregione (mobilità attiva in compensazione)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AD212">
            <v>0</v>
          </cell>
          <cell r="AE212">
            <v>0</v>
          </cell>
        </row>
        <row r="213">
          <cell r="F213" t="str">
            <v>706130</v>
          </cell>
          <cell r="G213" t="str">
            <v>RIMBORSI, ASSEGNI E CONTRIBUTI</v>
          </cell>
          <cell r="I213">
            <v>706130</v>
          </cell>
          <cell r="J213" t="str">
            <v>706.130</v>
          </cell>
          <cell r="K213" t="str">
            <v>RIMBORSI, ASSEGNI E CONTRIBUTI</v>
          </cell>
          <cell r="L213" t="str">
            <v>NO</v>
          </cell>
          <cell r="N213">
            <v>0</v>
          </cell>
          <cell r="O213">
            <v>0</v>
          </cell>
          <cell r="P213">
            <v>0</v>
          </cell>
          <cell r="R213">
            <v>0</v>
          </cell>
          <cell r="T213">
            <v>0</v>
          </cell>
          <cell r="U213">
            <v>0</v>
          </cell>
          <cell r="V213">
            <v>0</v>
          </cell>
          <cell r="AD213">
            <v>0</v>
          </cell>
          <cell r="AE213">
            <v>0</v>
          </cell>
        </row>
        <row r="214">
          <cell r="F214" t="str">
            <v>70613000005</v>
          </cell>
          <cell r="G214" t="str">
            <v>Rimborsi per ricoveri in Italia</v>
          </cell>
          <cell r="H214" t="str">
            <v>BA1330</v>
          </cell>
          <cell r="I214">
            <v>70613000005</v>
          </cell>
          <cell r="J214" t="str">
            <v>706.130.00005</v>
          </cell>
          <cell r="K214" t="str">
            <v>Rimborsi per ricoveri in Italia</v>
          </cell>
          <cell r="L214" t="str">
            <v>SI</v>
          </cell>
          <cell r="M214" t="str">
            <v>B.2.A.14.5)  Altri rimborsi, assegni e contributi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AB214">
            <v>0</v>
          </cell>
          <cell r="AD214">
            <v>0</v>
          </cell>
          <cell r="AE214">
            <v>0</v>
          </cell>
        </row>
        <row r="215">
          <cell r="F215" t="str">
            <v>70613000010</v>
          </cell>
          <cell r="G215" t="str">
            <v>Rimborsi per ricoveri all'estero</v>
          </cell>
          <cell r="H215" t="str">
            <v>BA1300</v>
          </cell>
          <cell r="I215">
            <v>70613000010</v>
          </cell>
          <cell r="J215" t="str">
            <v>706.130.00010</v>
          </cell>
          <cell r="K215" t="str">
            <v>Rimborsi per ricoveri all'estero</v>
          </cell>
          <cell r="L215" t="str">
            <v>SI</v>
          </cell>
          <cell r="M215" t="str">
            <v>B.2.A.14.2)  Rimborsi per cure all'estero</v>
          </cell>
          <cell r="N215">
            <v>3190.57</v>
          </cell>
          <cell r="O215">
            <v>173450.15</v>
          </cell>
          <cell r="P215">
            <v>41677.089999999997</v>
          </cell>
          <cell r="Q215">
            <v>11513.053333333335</v>
          </cell>
          <cell r="R215">
            <v>10784.98</v>
          </cell>
          <cell r="S215">
            <v>7000</v>
          </cell>
          <cell r="T215">
            <v>3917.39</v>
          </cell>
          <cell r="U215">
            <v>2875.3</v>
          </cell>
          <cell r="V215">
            <v>1687.14</v>
          </cell>
          <cell r="W215">
            <v>1964.03</v>
          </cell>
          <cell r="AB215">
            <v>2500</v>
          </cell>
          <cell r="AD215">
            <v>2500</v>
          </cell>
          <cell r="AE215">
            <v>2500</v>
          </cell>
        </row>
        <row r="216">
          <cell r="F216" t="str">
            <v>70613000015</v>
          </cell>
          <cell r="G216" t="str">
            <v>Rimborsi per altra assistenza sanitaria</v>
          </cell>
          <cell r="H216" t="str">
            <v>BA1330</v>
          </cell>
          <cell r="I216">
            <v>70613000015</v>
          </cell>
          <cell r="J216" t="str">
            <v>706.130.00015</v>
          </cell>
          <cell r="K216" t="str">
            <v>Rimborsi per altra assistenza sanitaria</v>
          </cell>
          <cell r="L216" t="str">
            <v>SI</v>
          </cell>
          <cell r="M216" t="str">
            <v>B.2.A.14.5)  Altri rimborsi, assegni e contributi</v>
          </cell>
          <cell r="N216">
            <v>8191.1</v>
          </cell>
          <cell r="O216">
            <v>20567.07</v>
          </cell>
          <cell r="P216">
            <v>2054.25</v>
          </cell>
          <cell r="Q216">
            <v>1704.3066666666666</v>
          </cell>
          <cell r="R216">
            <v>15752.65</v>
          </cell>
          <cell r="S216">
            <v>5000</v>
          </cell>
          <cell r="T216">
            <v>3805.35</v>
          </cell>
          <cell r="U216">
            <v>19082.04</v>
          </cell>
          <cell r="V216">
            <v>11886.5</v>
          </cell>
          <cell r="W216">
            <v>12816.5</v>
          </cell>
          <cell r="AB216">
            <v>19000</v>
          </cell>
          <cell r="AD216">
            <v>19000</v>
          </cell>
          <cell r="AE216">
            <v>19000</v>
          </cell>
        </row>
        <row r="217">
          <cell r="F217" t="str">
            <v>70613000020</v>
          </cell>
          <cell r="G217" t="str">
            <v>Rimborso L.210</v>
          </cell>
          <cell r="H217" t="str">
            <v>BA1320</v>
          </cell>
          <cell r="I217">
            <v>70613000020</v>
          </cell>
          <cell r="J217" t="str">
            <v>706.130.00020</v>
          </cell>
          <cell r="K217" t="str">
            <v>Rimborso L.210/92</v>
          </cell>
          <cell r="L217" t="str">
            <v>SI</v>
          </cell>
          <cell r="M217" t="str">
            <v>B.2.A.14.4)  Contributo Legge 210/92</v>
          </cell>
          <cell r="N217">
            <v>3399889.97</v>
          </cell>
          <cell r="O217">
            <v>3388862.62</v>
          </cell>
          <cell r="P217">
            <v>3316548.77</v>
          </cell>
          <cell r="Q217">
            <v>3393041.9066666667</v>
          </cell>
          <cell r="R217">
            <v>3450498.96</v>
          </cell>
          <cell r="S217">
            <v>0</v>
          </cell>
          <cell r="T217">
            <v>3578706.5</v>
          </cell>
          <cell r="U217">
            <v>3492999.84</v>
          </cell>
          <cell r="V217">
            <v>2644221.4700000002</v>
          </cell>
          <cell r="W217">
            <v>2930774.62</v>
          </cell>
          <cell r="Y217">
            <v>0</v>
          </cell>
          <cell r="AD217">
            <v>0</v>
          </cell>
          <cell r="AE217">
            <v>0</v>
          </cell>
        </row>
        <row r="218">
          <cell r="F218" t="str">
            <v>70613000025</v>
          </cell>
          <cell r="G218" t="str">
            <v>Rimborsi TBC</v>
          </cell>
          <cell r="H218" t="str">
            <v>BA1330</v>
          </cell>
          <cell r="I218">
            <v>70613000025</v>
          </cell>
          <cell r="J218" t="str">
            <v>706.130.00025</v>
          </cell>
          <cell r="K218" t="str">
            <v>Rimborsi TBC</v>
          </cell>
          <cell r="L218" t="str">
            <v>SI</v>
          </cell>
          <cell r="M218" t="str">
            <v>B.2.A.14.5)  Altri rimborsi, assegni e contributi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AB218">
            <v>0</v>
          </cell>
          <cell r="AD218">
            <v>0</v>
          </cell>
          <cell r="AE218">
            <v>0</v>
          </cell>
        </row>
        <row r="219">
          <cell r="F219" t="str">
            <v>70613000030</v>
          </cell>
          <cell r="G219" t="str">
            <v>Rimb. e contr. ad allevat. per abbattimento bestiame</v>
          </cell>
          <cell r="H219" t="str">
            <v>BA1330</v>
          </cell>
          <cell r="I219">
            <v>70613000030</v>
          </cell>
          <cell r="J219" t="str">
            <v>706.130.00030</v>
          </cell>
          <cell r="K219" t="str">
            <v>Rimb. e contr. ad allevat. per abbattim. bestiame</v>
          </cell>
          <cell r="L219" t="str">
            <v>SI</v>
          </cell>
          <cell r="M219" t="str">
            <v>B.2.A.14.5)  Altri rimborsi, assegni e contributi</v>
          </cell>
          <cell r="N219">
            <v>0</v>
          </cell>
          <cell r="O219">
            <v>0</v>
          </cell>
          <cell r="P219">
            <v>104198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AB219">
            <v>0</v>
          </cell>
          <cell r="AD219">
            <v>0</v>
          </cell>
          <cell r="AE219">
            <v>0</v>
          </cell>
        </row>
        <row r="220">
          <cell r="F220" t="str">
            <v>70613000035</v>
          </cell>
          <cell r="G220" t="str">
            <v>Rimborsi per spese di trapianto</v>
          </cell>
          <cell r="H220" t="str">
            <v>BA1330</v>
          </cell>
          <cell r="I220">
            <v>70613000035</v>
          </cell>
          <cell r="J220" t="str">
            <v>706.130.00035</v>
          </cell>
          <cell r="K220" t="str">
            <v>Rimborsi per spese di trapianto</v>
          </cell>
          <cell r="L220" t="str">
            <v>SI</v>
          </cell>
          <cell r="M220" t="str">
            <v>B.2.A.14.5)  Altri rimborsi, assegni e contributi</v>
          </cell>
          <cell r="N220">
            <v>450000</v>
          </cell>
          <cell r="O220">
            <v>383988.49</v>
          </cell>
          <cell r="P220">
            <v>484891.71</v>
          </cell>
          <cell r="Q220">
            <v>269240.37333333335</v>
          </cell>
          <cell r="R220">
            <v>325287.76</v>
          </cell>
          <cell r="S220">
            <v>380264.4</v>
          </cell>
          <cell r="T220">
            <v>434837.1</v>
          </cell>
          <cell r="U220">
            <v>311836.32</v>
          </cell>
          <cell r="V220">
            <v>227327.78</v>
          </cell>
          <cell r="W220">
            <v>270941.21999999997</v>
          </cell>
          <cell r="AB220">
            <v>311836.32</v>
          </cell>
          <cell r="AD220">
            <v>311836.32</v>
          </cell>
          <cell r="AE220">
            <v>311836.32</v>
          </cell>
        </row>
        <row r="221">
          <cell r="F221" t="str">
            <v>70613000040</v>
          </cell>
          <cell r="G221" t="str">
            <v>Contrib., sussidi e assegni vari per assistiti</v>
          </cell>
          <cell r="H221" t="str">
            <v>BA1330</v>
          </cell>
          <cell r="I221">
            <v>70613000040</v>
          </cell>
          <cell r="J221" t="str">
            <v>706.130.00040</v>
          </cell>
          <cell r="K221" t="str">
            <v>Contrib., sussidi e assegni vari per assistiti</v>
          </cell>
          <cell r="L221" t="str">
            <v>SI</v>
          </cell>
          <cell r="M221" t="str">
            <v>B.2.A.14.5)  Altri rimborsi, assegni e contributi</v>
          </cell>
          <cell r="N221">
            <v>5394198.3300000001</v>
          </cell>
          <cell r="O221">
            <v>6254200.8799999999</v>
          </cell>
          <cell r="P221">
            <v>3912952.14</v>
          </cell>
          <cell r="Q221">
            <v>4518853.0933333328</v>
          </cell>
          <cell r="R221">
            <v>5115961.79</v>
          </cell>
          <cell r="S221">
            <v>2112721.85</v>
          </cell>
          <cell r="T221">
            <v>1969132.27</v>
          </cell>
          <cell r="U221">
            <v>107569.095</v>
          </cell>
          <cell r="V221">
            <v>89963.15</v>
          </cell>
          <cell r="W221">
            <v>112722.16</v>
          </cell>
          <cell r="AB221">
            <v>107569.095</v>
          </cell>
          <cell r="AD221">
            <v>107569.095</v>
          </cell>
          <cell r="AE221">
            <v>107569.1</v>
          </cell>
        </row>
        <row r="222">
          <cell r="F222" t="str">
            <v>70613000045</v>
          </cell>
          <cell r="G222" t="str">
            <v>Contributi per SLA</v>
          </cell>
          <cell r="H222" t="str">
            <v>BA1330</v>
          </cell>
          <cell r="I222">
            <v>70613000041</v>
          </cell>
          <cell r="J222" t="str">
            <v>706.130.00041</v>
          </cell>
          <cell r="K222" t="str">
            <v>Contributi per SLA</v>
          </cell>
          <cell r="L222" t="str">
            <v>SI</v>
          </cell>
          <cell r="M222" t="str">
            <v>B.2.A.14.5)  Altri rimborsi, assegni e contributi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AB222">
            <v>0</v>
          </cell>
          <cell r="AD222">
            <v>0</v>
          </cell>
          <cell r="AE222">
            <v>0</v>
          </cell>
        </row>
        <row r="223">
          <cell r="F223" t="str">
            <v>70613000050</v>
          </cell>
          <cell r="G223" t="str">
            <v>Contributi per Doman, Vojta, ABA</v>
          </cell>
          <cell r="H223" t="str">
            <v>BA1330</v>
          </cell>
          <cell r="I223">
            <v>70613000042</v>
          </cell>
          <cell r="J223" t="str">
            <v>706.130.00042</v>
          </cell>
          <cell r="K223" t="str">
            <v>Contributi metodo ABA</v>
          </cell>
          <cell r="L223" t="str">
            <v>SI</v>
          </cell>
          <cell r="M223" t="str">
            <v>B.2.A.14.5)  Altri rimborsi, assegni e contributi</v>
          </cell>
          <cell r="N223">
            <v>0</v>
          </cell>
          <cell r="O223">
            <v>145.61000000000001</v>
          </cell>
          <cell r="P223">
            <v>323207.49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AB223">
            <v>0</v>
          </cell>
          <cell r="AD223">
            <v>0</v>
          </cell>
          <cell r="AE223">
            <v>0</v>
          </cell>
        </row>
        <row r="224">
          <cell r="F224" t="str">
            <v>70613000055</v>
          </cell>
          <cell r="G224" t="str">
            <v>Contrib., sussidi per disabili psichici</v>
          </cell>
          <cell r="H224" t="str">
            <v>BA1330</v>
          </cell>
          <cell r="I224">
            <v>70613000045</v>
          </cell>
          <cell r="J224" t="str">
            <v>706.130.00045</v>
          </cell>
          <cell r="K224" t="str">
            <v>Contrib., sussidi per disabili psichici</v>
          </cell>
          <cell r="L224" t="str">
            <v>SI</v>
          </cell>
          <cell r="M224" t="str">
            <v>B.2.A.14.5)  Altri rimborsi, assegni e contributi</v>
          </cell>
          <cell r="N224">
            <v>0</v>
          </cell>
          <cell r="O224">
            <v>0</v>
          </cell>
          <cell r="P224">
            <v>0</v>
          </cell>
          <cell r="Q224">
            <v>116252</v>
          </cell>
          <cell r="R224">
            <v>0</v>
          </cell>
          <cell r="S224">
            <v>116252</v>
          </cell>
          <cell r="T224">
            <v>116428</v>
          </cell>
          <cell r="U224">
            <v>116428</v>
          </cell>
          <cell r="V224">
            <v>26400</v>
          </cell>
          <cell r="W224">
            <v>26400</v>
          </cell>
          <cell r="AB224">
            <v>116428</v>
          </cell>
          <cell r="AD224">
            <v>116428</v>
          </cell>
          <cell r="AE224">
            <v>116428</v>
          </cell>
        </row>
        <row r="225">
          <cell r="F225" t="str">
            <v>70613000060</v>
          </cell>
          <cell r="G225" t="str">
            <v xml:space="preserve">Rimborso spese viaggio assistiti nefropatici </v>
          </cell>
          <cell r="H225" t="str">
            <v>BA1330</v>
          </cell>
          <cell r="I225">
            <v>70613000047</v>
          </cell>
          <cell r="J225" t="str">
            <v>706.130.00047</v>
          </cell>
          <cell r="K225" t="str">
            <v xml:space="preserve">Rimborso spese viaggio assistiti nefropatici </v>
          </cell>
          <cell r="L225" t="str">
            <v>SI</v>
          </cell>
          <cell r="M225" t="str">
            <v>B.2.A.14.5)  Altri rimborsi, assegni e contributi</v>
          </cell>
          <cell r="N225">
            <v>1460392.07</v>
          </cell>
          <cell r="O225">
            <v>1623695.97</v>
          </cell>
          <cell r="P225">
            <v>1667967.87</v>
          </cell>
          <cell r="Q225">
            <v>1391142.64</v>
          </cell>
          <cell r="R225">
            <v>1542220.72</v>
          </cell>
          <cell r="S225">
            <v>1358173.73</v>
          </cell>
          <cell r="T225">
            <v>1550896.21</v>
          </cell>
          <cell r="U225">
            <v>1365027.16</v>
          </cell>
          <cell r="V225">
            <v>1079776.6599999999</v>
          </cell>
          <cell r="W225">
            <v>1264557.57</v>
          </cell>
          <cell r="AB225">
            <v>1300000</v>
          </cell>
          <cell r="AD225">
            <v>1300000</v>
          </cell>
          <cell r="AE225">
            <v>1300000</v>
          </cell>
        </row>
        <row r="226">
          <cell r="F226" t="str">
            <v>70613000065</v>
          </cell>
          <cell r="G226" t="str">
            <v>Rimborso per vaccinoterapia</v>
          </cell>
          <cell r="H226" t="str">
            <v>BA1330</v>
          </cell>
          <cell r="I226">
            <v>70613000049</v>
          </cell>
          <cell r="J226" t="str">
            <v>706.130.00049</v>
          </cell>
          <cell r="K226" t="str">
            <v>Rimborso per vaccinoterapia</v>
          </cell>
          <cell r="L226" t="str">
            <v>SI</v>
          </cell>
          <cell r="M226" t="str">
            <v>B.2.A.14.5)  Altri rimborsi, assegni e contributi</v>
          </cell>
          <cell r="N226">
            <v>58701.77</v>
          </cell>
          <cell r="O226">
            <v>71395.02</v>
          </cell>
          <cell r="P226">
            <v>103440.9</v>
          </cell>
          <cell r="Q226">
            <v>35636.066666666666</v>
          </cell>
          <cell r="R226">
            <v>45772.5</v>
          </cell>
          <cell r="S226">
            <v>32891.230000000003</v>
          </cell>
          <cell r="T226">
            <v>43147.12</v>
          </cell>
          <cell r="U226">
            <v>53972.020000000004</v>
          </cell>
          <cell r="V226">
            <v>40479.019999999997</v>
          </cell>
          <cell r="W226">
            <v>29920.080000000002</v>
          </cell>
          <cell r="AB226">
            <v>53972.020000000004</v>
          </cell>
          <cell r="AD226">
            <v>53972.020000000004</v>
          </cell>
          <cell r="AE226">
            <v>53972.02</v>
          </cell>
        </row>
        <row r="227">
          <cell r="F227" t="str">
            <v>70613000070</v>
          </cell>
          <cell r="G227" t="str">
            <v>Contrib. ad associaz. di volontariato</v>
          </cell>
          <cell r="H227" t="str">
            <v>BA1290</v>
          </cell>
          <cell r="I227">
            <v>70613000050</v>
          </cell>
          <cell r="J227" t="str">
            <v>706.130.00050</v>
          </cell>
          <cell r="K227" t="str">
            <v>Contrib. ad associaz. di volontariato</v>
          </cell>
          <cell r="L227" t="str">
            <v>SI</v>
          </cell>
          <cell r="M227" t="str">
            <v>B.2.A.14.1)  Contributi ad associazioni di volontariato</v>
          </cell>
          <cell r="N227">
            <v>48997.9</v>
          </cell>
          <cell r="O227">
            <v>54745.81</v>
          </cell>
          <cell r="P227">
            <v>478912.47</v>
          </cell>
          <cell r="Q227">
            <v>47552.76</v>
          </cell>
          <cell r="R227">
            <v>119545.32</v>
          </cell>
          <cell r="S227">
            <v>113219.43</v>
          </cell>
          <cell r="T227">
            <v>185306.82</v>
          </cell>
          <cell r="U227">
            <v>185525.39</v>
          </cell>
          <cell r="V227">
            <v>139144.04</v>
          </cell>
          <cell r="W227">
            <v>139542</v>
          </cell>
          <cell r="AB227">
            <v>185525.39</v>
          </cell>
          <cell r="AD227">
            <v>185525.39</v>
          </cell>
          <cell r="AE227">
            <v>185525.39</v>
          </cell>
        </row>
        <row r="228">
          <cell r="F228" t="str">
            <v>70613000075</v>
          </cell>
          <cell r="G228" t="str">
            <v>Contributi ad enti</v>
          </cell>
          <cell r="H228" t="str">
            <v>BA1330</v>
          </cell>
          <cell r="I228">
            <v>70613000055</v>
          </cell>
          <cell r="J228" t="str">
            <v>706.130.00055</v>
          </cell>
          <cell r="K228" t="str">
            <v>Contributi ad enti</v>
          </cell>
          <cell r="L228" t="str">
            <v>SI</v>
          </cell>
          <cell r="M228" t="str">
            <v>B.2.A.14.5)  Altri rimborsi, assegni e contributi</v>
          </cell>
          <cell r="N228">
            <v>400000</v>
          </cell>
          <cell r="O228">
            <v>420000</v>
          </cell>
          <cell r="P228">
            <v>380000</v>
          </cell>
          <cell r="Q228">
            <v>12666.666666666666</v>
          </cell>
          <cell r="R228">
            <v>162833.32</v>
          </cell>
          <cell r="S228">
            <v>547301.32999999996</v>
          </cell>
          <cell r="T228">
            <v>972904.37</v>
          </cell>
          <cell r="U228">
            <v>972904.37999999989</v>
          </cell>
          <cell r="V228">
            <v>719800.96</v>
          </cell>
          <cell r="W228">
            <v>419800.96</v>
          </cell>
          <cell r="AB228">
            <v>972904.37999999989</v>
          </cell>
          <cell r="AC228">
            <v>-400000</v>
          </cell>
          <cell r="AD228">
            <v>572904.37999999989</v>
          </cell>
          <cell r="AE228">
            <v>572904.38</v>
          </cell>
        </row>
        <row r="229">
          <cell r="F229" t="str">
            <v>70613000080</v>
          </cell>
          <cell r="G229" t="str">
            <v>Costi personale L.R. 16/87</v>
          </cell>
          <cell r="H229" t="str">
            <v>BA1330</v>
          </cell>
          <cell r="I229">
            <v>70613000060</v>
          </cell>
          <cell r="J229" t="str">
            <v>706.130.00060</v>
          </cell>
          <cell r="K229" t="str">
            <v>Costi personale L.R. 16/87</v>
          </cell>
          <cell r="L229" t="str">
            <v>SI</v>
          </cell>
          <cell r="M229" t="str">
            <v>B.2.A.14.5)  Altri rimborsi, assegni e contributi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AB229">
            <v>0</v>
          </cell>
          <cell r="AD229">
            <v>0</v>
          </cell>
          <cell r="AE229">
            <v>0</v>
          </cell>
        </row>
        <row r="230">
          <cell r="F230" t="str">
            <v>70613000085</v>
          </cell>
          <cell r="G230" t="str">
            <v>Contributo D.Lgs 194/08, e successive modificaz.</v>
          </cell>
          <cell r="H230" t="str">
            <v>BA1330</v>
          </cell>
          <cell r="I230">
            <v>70613000065</v>
          </cell>
          <cell r="J230" t="str">
            <v>706.130.00065</v>
          </cell>
          <cell r="K230" t="str">
            <v>Contributo D.Lgs 194/08, e successive modificaz.</v>
          </cell>
          <cell r="L230" t="str">
            <v>SI</v>
          </cell>
          <cell r="M230" t="str">
            <v>B.2.A.14.5)  Altri rimborsi, assegni e contributi</v>
          </cell>
          <cell r="N230">
            <v>35075.29</v>
          </cell>
          <cell r="O230">
            <v>0</v>
          </cell>
          <cell r="P230">
            <v>0</v>
          </cell>
          <cell r="Q230">
            <v>0</v>
          </cell>
          <cell r="R230">
            <v>2293.86</v>
          </cell>
          <cell r="S230">
            <v>0</v>
          </cell>
          <cell r="T230">
            <v>0</v>
          </cell>
          <cell r="U230">
            <v>1612.34</v>
          </cell>
          <cell r="V230">
            <v>806.17</v>
          </cell>
          <cell r="W230">
            <v>806.17</v>
          </cell>
          <cell r="AB230">
            <v>1612.34</v>
          </cell>
          <cell r="AD230">
            <v>1612.34</v>
          </cell>
          <cell r="AE230">
            <v>1612.34</v>
          </cell>
        </row>
        <row r="231">
          <cell r="F231" t="str">
            <v>70613000090</v>
          </cell>
          <cell r="G231" t="str">
            <v>Contributi per ARPA</v>
          </cell>
          <cell r="H231" t="str">
            <v>BA1310</v>
          </cell>
          <cell r="I231">
            <v>70613000100</v>
          </cell>
          <cell r="J231" t="str">
            <v>706.130.00100</v>
          </cell>
          <cell r="K231" t="str">
            <v>Contributi per ARPA</v>
          </cell>
          <cell r="L231" t="str">
            <v>SI</v>
          </cell>
          <cell r="M231" t="str">
            <v>B.2.A.14.3)  Contributi a società partecipate e/o enti dipendenti della Regione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AB231">
            <v>0</v>
          </cell>
          <cell r="AD231">
            <v>0</v>
          </cell>
          <cell r="AE231">
            <v>0</v>
          </cell>
        </row>
        <row r="232">
          <cell r="F232" t="str">
            <v>70613000095</v>
          </cell>
          <cell r="G232" t="str">
            <v>Contributi per altre Agenzie regionali</v>
          </cell>
          <cell r="H232" t="str">
            <v>BA1310</v>
          </cell>
          <cell r="I232">
            <v>70613000105</v>
          </cell>
          <cell r="J232" t="str">
            <v>706.130.00105</v>
          </cell>
          <cell r="K232" t="str">
            <v>Contributi per altre Agenzie regionali</v>
          </cell>
          <cell r="L232" t="str">
            <v>SI</v>
          </cell>
          <cell r="M232" t="str">
            <v>B.2.A.14.3)  Contributi a società partecipate e/o enti dipendenti della Regione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AB232">
            <v>0</v>
          </cell>
          <cell r="AD232">
            <v>0</v>
          </cell>
          <cell r="AE232">
            <v>0</v>
          </cell>
        </row>
        <row r="233">
          <cell r="F233" t="str">
            <v>70613000100</v>
          </cell>
          <cell r="G233" t="str">
            <v>Rimb.assegni e cont.v/Asl-Ao-Ircss-Pol. Reg.</v>
          </cell>
          <cell r="H233" t="str">
            <v>BA1340</v>
          </cell>
          <cell r="I233">
            <v>70613000110</v>
          </cell>
          <cell r="J233" t="str">
            <v>706.130.00110</v>
          </cell>
          <cell r="K233" t="str">
            <v>Rimb.assegni e cont.v/Asl-Ao-Ircss-Pol. Reg.</v>
          </cell>
          <cell r="L233" t="str">
            <v>SI</v>
          </cell>
          <cell r="M233" t="str">
            <v>B.2.A.14.6)  Rimborsi, assegni e contributi v/Aziende sanitarie pubbliche della Regione</v>
          </cell>
          <cell r="N233">
            <v>34632</v>
          </cell>
          <cell r="O233">
            <v>22455</v>
          </cell>
          <cell r="P233">
            <v>15099.69</v>
          </cell>
          <cell r="Q233">
            <v>29990.399999999998</v>
          </cell>
          <cell r="R233">
            <v>29095.200000000001</v>
          </cell>
          <cell r="S233">
            <v>9355.2000000000007</v>
          </cell>
          <cell r="T233">
            <v>366267.55</v>
          </cell>
          <cell r="U233">
            <v>10432.52</v>
          </cell>
          <cell r="V233">
            <v>12506.98</v>
          </cell>
          <cell r="W233">
            <v>19417.060000000001</v>
          </cell>
          <cell r="AB233">
            <v>10432.52</v>
          </cell>
          <cell r="AD233">
            <v>10432.52</v>
          </cell>
          <cell r="AE233">
            <v>10432.52</v>
          </cell>
        </row>
        <row r="234">
          <cell r="F234" t="str">
            <v>70613000105</v>
          </cell>
          <cell r="G234" t="str">
            <v>Rimborsi, asseggni e contributi v/Regione - GSA</v>
          </cell>
          <cell r="H234" t="str">
            <v>BA1341</v>
          </cell>
          <cell r="I234">
            <v>70613000115</v>
          </cell>
          <cell r="J234" t="str">
            <v>706.130.00115</v>
          </cell>
          <cell r="K234" t="str">
            <v>Rimborsi, assegni e contributi v/Regione - GSA</v>
          </cell>
          <cell r="L234" t="str">
            <v>SI</v>
          </cell>
          <cell r="M234" t="str">
            <v>B.2.A.14.7)  Rimborsi, assegni e contributi v/Regione - GSA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AB234">
            <v>0</v>
          </cell>
          <cell r="AD234">
            <v>0</v>
          </cell>
          <cell r="AE234">
            <v>0</v>
          </cell>
        </row>
        <row r="235">
          <cell r="F235" t="str">
            <v>70613000165</v>
          </cell>
          <cell r="G235" t="str">
            <v>Contributi per trasferimenti vari ai sensi D.lgs 32/21</v>
          </cell>
          <cell r="H235" t="str">
            <v>BA1330</v>
          </cell>
          <cell r="I235">
            <v>70613000165</v>
          </cell>
          <cell r="J235" t="str">
            <v>706.130.00165</v>
          </cell>
          <cell r="K235" t="str">
            <v>Contributi per trasferimenti vari ai sensi D.lgs. 32/21</v>
          </cell>
          <cell r="L235" t="str">
            <v>SI</v>
          </cell>
          <cell r="M235" t="str">
            <v>B.2.A.14.5)  Altri rimborsi, assegni e contributi</v>
          </cell>
          <cell r="Q235">
            <v>9536.16</v>
          </cell>
          <cell r="R235">
            <v>14625.01</v>
          </cell>
          <cell r="S235">
            <v>23899.09</v>
          </cell>
          <cell r="T235">
            <v>29259.8</v>
          </cell>
          <cell r="U235">
            <v>21314.73</v>
          </cell>
          <cell r="V235">
            <v>21314.73</v>
          </cell>
          <cell r="W235">
            <v>21314.73</v>
          </cell>
          <cell r="AB235">
            <v>21314.73</v>
          </cell>
          <cell r="AD235">
            <v>21314.73</v>
          </cell>
          <cell r="AE235">
            <v>21314.73</v>
          </cell>
        </row>
        <row r="236">
          <cell r="F236" t="str">
            <v>706136</v>
          </cell>
          <cell r="G236" t="str">
            <v>COMPARTECIPAZIONE AL PERSONALE PER ATT. LIBERO-PROF. (INTRAMOENIA)</v>
          </cell>
          <cell r="I236">
            <v>706136</v>
          </cell>
          <cell r="J236" t="str">
            <v>706.136</v>
          </cell>
          <cell r="K236" t="str">
            <v>COMPARTECIPAZIONE AL PERSONALE PER ATT. LIBERO-PROF. (INTRAMOENIA)</v>
          </cell>
          <cell r="L236" t="str">
            <v>NO</v>
          </cell>
          <cell r="N236">
            <v>0</v>
          </cell>
          <cell r="O236">
            <v>0</v>
          </cell>
          <cell r="P236">
            <v>0</v>
          </cell>
          <cell r="R236">
            <v>0</v>
          </cell>
          <cell r="T236">
            <v>0</v>
          </cell>
          <cell r="U236">
            <v>0</v>
          </cell>
          <cell r="V236">
            <v>0</v>
          </cell>
          <cell r="AB236">
            <v>0</v>
          </cell>
          <cell r="AD236">
            <v>0</v>
          </cell>
          <cell r="AE236">
            <v>0</v>
          </cell>
        </row>
        <row r="237">
          <cell r="F237" t="str">
            <v>70613600005</v>
          </cell>
          <cell r="G237" t="str">
            <v>Compensi per compartecipazione al personale per ALPI - Area ospedaliera</v>
          </cell>
          <cell r="H237" t="str">
            <v>BA1210</v>
          </cell>
          <cell r="I237">
            <v>70613600005</v>
          </cell>
          <cell r="J237" t="str">
            <v>706.136.00005</v>
          </cell>
          <cell r="K237" t="str">
            <v>Compensi per compartecipazione al personale per ALPI - Area ospedaliera</v>
          </cell>
          <cell r="L237" t="str">
            <v>SI</v>
          </cell>
          <cell r="M237" t="str">
            <v>B.2.A.13.1)  Compartecipazione al personale per att. libero professionale intramoenia - Area ospedaliera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277280.89</v>
          </cell>
          <cell r="S237">
            <v>0</v>
          </cell>
          <cell r="T237">
            <v>383477.69</v>
          </cell>
          <cell r="U237">
            <v>0</v>
          </cell>
          <cell r="V237">
            <v>0</v>
          </cell>
          <cell r="AB237">
            <v>0</v>
          </cell>
          <cell r="AD237">
            <v>0</v>
          </cell>
          <cell r="AE237">
            <v>0</v>
          </cell>
        </row>
        <row r="238">
          <cell r="F238" t="str">
            <v>70613600010</v>
          </cell>
          <cell r="G238" t="str">
            <v>Oneri su compensi per compartecipazione al personale per ALPI - Area ospedaliera</v>
          </cell>
          <cell r="H238" t="str">
            <v>BA1210</v>
          </cell>
          <cell r="I238">
            <v>70613600010</v>
          </cell>
          <cell r="J238" t="str">
            <v>706.136.00010</v>
          </cell>
          <cell r="K238" t="str">
            <v>Oneri su compensi per compartecipazione al personale per ALPI - Area ospedaliera</v>
          </cell>
          <cell r="L238" t="str">
            <v>SI</v>
          </cell>
          <cell r="M238" t="str">
            <v>B.2.A.13.1)  Compartecipazione al personale per att. libero professionale intramoenia - Area ospedaliera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38183.39</v>
          </cell>
          <cell r="S238">
            <v>0</v>
          </cell>
          <cell r="T238">
            <v>35641.370000000003</v>
          </cell>
          <cell r="U238">
            <v>0</v>
          </cell>
          <cell r="V238">
            <v>0</v>
          </cell>
          <cell r="AB238">
            <v>0</v>
          </cell>
          <cell r="AD238">
            <v>0</v>
          </cell>
          <cell r="AE238">
            <v>0</v>
          </cell>
        </row>
        <row r="239">
          <cell r="F239" t="str">
            <v>70613600015</v>
          </cell>
          <cell r="G239" t="str">
            <v>Compensi per compartecipazione al personale per ALPI- Area specialistica</v>
          </cell>
          <cell r="H239" t="str">
            <v>BA1220</v>
          </cell>
          <cell r="I239">
            <v>70613600015</v>
          </cell>
          <cell r="J239" t="str">
            <v>706.136.00015</v>
          </cell>
          <cell r="K239" t="str">
            <v>Compensi per compartecipazione al personale per ALPI- Area specialistica</v>
          </cell>
          <cell r="L239" t="str">
            <v>SI</v>
          </cell>
          <cell r="M239" t="str">
            <v>B.2.A.13.2)  Compartecipazione al personale per att. libero professionale intramoenia- Area specialistica</v>
          </cell>
          <cell r="N239">
            <v>2214408.66</v>
          </cell>
          <cell r="O239">
            <v>2027340.3</v>
          </cell>
          <cell r="P239">
            <v>2353051.87</v>
          </cell>
          <cell r="Q239">
            <v>2500000</v>
          </cell>
          <cell r="R239">
            <v>2731995.47</v>
          </cell>
          <cell r="S239">
            <v>2795436.02</v>
          </cell>
          <cell r="T239">
            <v>2697933.34</v>
          </cell>
          <cell r="U239">
            <v>2519246.165</v>
          </cell>
          <cell r="V239">
            <v>2101955.7400000002</v>
          </cell>
          <cell r="W239">
            <v>2228602.06</v>
          </cell>
          <cell r="AB239">
            <v>2519246.165</v>
          </cell>
          <cell r="AD239">
            <v>2519246.165</v>
          </cell>
          <cell r="AE239">
            <v>2519246.17</v>
          </cell>
        </row>
        <row r="240">
          <cell r="F240" t="str">
            <v>70613600020</v>
          </cell>
          <cell r="G240" t="str">
            <v>Oneri su compensi per compartecipazione al personale per ALPI- Area specialistica</v>
          </cell>
          <cell r="H240" t="str">
            <v>BA1220</v>
          </cell>
          <cell r="I240">
            <v>70613600020</v>
          </cell>
          <cell r="J240" t="str">
            <v>706.136.00020</v>
          </cell>
          <cell r="K240" t="str">
            <v>Oneri su compensi per compartecipazione al personale per ALPI- Area specialistica</v>
          </cell>
          <cell r="L240" t="str">
            <v>SI</v>
          </cell>
          <cell r="M240" t="str">
            <v>B.2.A.13.2)  Compartecipazione al personale per att. libero professionale intramoenia- Area specialistica</v>
          </cell>
          <cell r="N240">
            <v>0</v>
          </cell>
          <cell r="O240">
            <v>0</v>
          </cell>
          <cell r="P240">
            <v>0</v>
          </cell>
          <cell r="Q240">
            <v>116502.76000000001</v>
          </cell>
          <cell r="R240">
            <v>0</v>
          </cell>
          <cell r="S240">
            <v>40381.61</v>
          </cell>
          <cell r="T240">
            <v>0</v>
          </cell>
          <cell r="U240">
            <v>35476.446600000003</v>
          </cell>
          <cell r="V240">
            <v>24100.400000000001</v>
          </cell>
          <cell r="AB240">
            <v>35476.446600000003</v>
          </cell>
          <cell r="AD240">
            <v>35476.446600000003</v>
          </cell>
          <cell r="AE240">
            <v>35476.449999999997</v>
          </cell>
        </row>
        <row r="241">
          <cell r="F241" t="str">
            <v>70613600025</v>
          </cell>
          <cell r="G241" t="str">
            <v>Compensi per compartecipazione al personale per ALPI - Area sanità pubblica</v>
          </cell>
          <cell r="H241" t="str">
            <v>BA1230</v>
          </cell>
          <cell r="I241">
            <v>70613600025</v>
          </cell>
          <cell r="J241" t="str">
            <v>706.136.00025</v>
          </cell>
          <cell r="K241" t="str">
            <v>Compensi per compartecipazione al personale per ALPI - Area sanità pubblica</v>
          </cell>
          <cell r="L241" t="str">
            <v>SI</v>
          </cell>
          <cell r="M241" t="str">
            <v>B.2.A.13.3)  Compartecipazione al personale per att. libero professionale intramoenia - Area sanità pubblica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AB241">
            <v>0</v>
          </cell>
          <cell r="AD241">
            <v>0</v>
          </cell>
          <cell r="AE241">
            <v>0</v>
          </cell>
        </row>
        <row r="242">
          <cell r="F242" t="str">
            <v>70613600030</v>
          </cell>
          <cell r="G242" t="str">
            <v>Oneri su compensi per compartecipazione al personale per ALPI - Area sanità pubblica</v>
          </cell>
          <cell r="H242" t="str">
            <v>BA1230</v>
          </cell>
          <cell r="I242">
            <v>70613600030</v>
          </cell>
          <cell r="J242" t="str">
            <v>706.136.00030</v>
          </cell>
          <cell r="K242" t="str">
            <v>Oneri su compensi per compartecipazione al personale per ALPI - Area sanità pubblica</v>
          </cell>
          <cell r="L242" t="str">
            <v>SI</v>
          </cell>
          <cell r="M242" t="str">
            <v>B.2.A.13.3)  Compartecipazione al personale per att. libero professionale intramoenia - Area sanità pubblica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AB242">
            <v>0</v>
          </cell>
          <cell r="AD242">
            <v>0</v>
          </cell>
          <cell r="AE242">
            <v>0</v>
          </cell>
        </row>
        <row r="243">
          <cell r="F243" t="str">
            <v>70613600035</v>
          </cell>
          <cell r="G243" t="str">
            <v>Compensi per compartecipazione al personale per ALPI - Consulenze (ex art. 55 c.1 lett. c), d) ed ex Art. 57-58)</v>
          </cell>
          <cell r="H243" t="str">
            <v>BA1240</v>
          </cell>
          <cell r="I243">
            <v>70613600035</v>
          </cell>
          <cell r="J243" t="str">
            <v>706.136.00035</v>
          </cell>
          <cell r="K243" t="str">
            <v>Compensi per compartecipazione al personale per ALPI - Consulenze (ex art. 55 c.1 lett. c), d) ed ex Art. 57-58)</v>
          </cell>
          <cell r="L243" t="str">
            <v>SI</v>
          </cell>
          <cell r="M243" t="str">
            <v>B.2.A.13.4)  Compartecipazione al personale per att. libero professionale intramoenia - Consulenze (ex art. 55 c.1 lett. c), d) ed ex Art. 57-58)</v>
          </cell>
          <cell r="N243">
            <v>74250.460000000006</v>
          </cell>
          <cell r="O243">
            <v>26182.1</v>
          </cell>
          <cell r="P243">
            <v>4689.13</v>
          </cell>
          <cell r="Q243">
            <v>19318.186666666665</v>
          </cell>
          <cell r="R243">
            <v>25368.21</v>
          </cell>
          <cell r="S243">
            <v>131732.85</v>
          </cell>
          <cell r="T243">
            <v>320781.62</v>
          </cell>
          <cell r="U243">
            <v>15206.708571428571</v>
          </cell>
          <cell r="V243">
            <v>10929.98</v>
          </cell>
          <cell r="W243">
            <v>25853.56</v>
          </cell>
          <cell r="AB243">
            <v>15206.708571428571</v>
          </cell>
          <cell r="AD243">
            <v>15206.708571428571</v>
          </cell>
          <cell r="AE243">
            <v>15206.71</v>
          </cell>
        </row>
        <row r="244">
          <cell r="F244" t="str">
            <v>70613600040</v>
          </cell>
          <cell r="G244" t="str">
            <v>Oneri su compensi per compartecipazione al personale per ALPI - Consulenze (ex art. 55 c.1 lett. c), d) ed ex Art. 57-58)</v>
          </cell>
          <cell r="H244" t="str">
            <v>BA1240</v>
          </cell>
          <cell r="I244">
            <v>70613600040</v>
          </cell>
          <cell r="J244" t="str">
            <v>706.136.00040</v>
          </cell>
          <cell r="K244" t="str">
            <v>Oneri su compensi per compartecipazione al personale per ALPI - Consulenze (ex art. 55 c.1 lett. c), d) ed ex Art. 57-58)</v>
          </cell>
          <cell r="L244" t="str">
            <v>SI</v>
          </cell>
          <cell r="M244" t="str">
            <v>B.2.A.13.4)  Compartecipazione al personale per att. libero professionale intramoenia - Consulenze (ex art. 55 c.1 lett. c), d) ed ex Art. 57-58)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AB244">
            <v>0</v>
          </cell>
          <cell r="AD244">
            <v>0</v>
          </cell>
          <cell r="AE244">
            <v>0</v>
          </cell>
        </row>
        <row r="245">
          <cell r="F245" t="str">
            <v>70613600045</v>
          </cell>
          <cell r="G245" t="str">
            <v>Compensi per compartecipazione al personale per ALPI - Consulenze (ex art. 55 c.1 lett. c), d) ed ex Art. 57-58) (Aziende sanitarie pubbliche della Regione)</v>
          </cell>
          <cell r="H245" t="str">
            <v>BA1250</v>
          </cell>
          <cell r="I245">
            <v>70613600045</v>
          </cell>
          <cell r="J245" t="str">
            <v>706.136.00045</v>
          </cell>
          <cell r="K245" t="str">
            <v>Compensi per compartecipazione al personale per ALPI - Consulenze (ex art. 55 c.1 lett. c), d) ed ex Art. 57-58) (Aziende sanitarie pubbliche della Regione)</v>
          </cell>
          <cell r="L245" t="str">
            <v>SI</v>
          </cell>
          <cell r="M245" t="str">
            <v>B.2.A.13.5)  Compartecipazione al personale per att. libero professionale intramoenia - Consulenze (ex art. 55 c.1 lett. c), d) ed ex Art. 57-58) (Aziende sanitarie pubbliche della Regione)</v>
          </cell>
          <cell r="N245">
            <v>0</v>
          </cell>
          <cell r="O245">
            <v>0</v>
          </cell>
          <cell r="P245">
            <v>11867.11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AB245">
            <v>0</v>
          </cell>
          <cell r="AD245">
            <v>0</v>
          </cell>
          <cell r="AE245">
            <v>0</v>
          </cell>
        </row>
        <row r="246">
          <cell r="F246" t="str">
            <v>70613600050</v>
          </cell>
          <cell r="G246" t="str">
            <v>Oneri su compensi per compartecipazione al personale per ALPI - Consulenze (ex art. 55 c.1 lett. c), d) ed ex Art. 57-58) (Aziende sanitarie pubbliche della Regione)</v>
          </cell>
          <cell r="H246" t="str">
            <v>BA1250</v>
          </cell>
          <cell r="I246">
            <v>70613600050</v>
          </cell>
          <cell r="J246" t="str">
            <v>706.136.00050</v>
          </cell>
          <cell r="K246" t="str">
            <v>Oneri su compensi per compartecipazione al personale per ALPI - Consulenze (ex art. 55 c.1 lett. c), d) ed ex Art. 57-58) (Aziende sanitarie pubbliche della Regione)</v>
          </cell>
          <cell r="L246" t="str">
            <v>SI</v>
          </cell>
          <cell r="M246" t="str">
            <v>B.2.A.13.5)  Compartecipazione al personale per att. libero professionale intramoenia - Consulenze (ex art. 55 c.1 lett. c), d) ed ex Art. 57-58) (Aziende sanitarie pubbliche della Regione)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AB246">
            <v>0</v>
          </cell>
          <cell r="AD246">
            <v>0</v>
          </cell>
          <cell r="AE246">
            <v>0</v>
          </cell>
        </row>
        <row r="247">
          <cell r="F247" t="str">
            <v>70613600055</v>
          </cell>
          <cell r="G247" t="str">
            <v>Compensi per compartecipazione al personale per ALPI - Altro</v>
          </cell>
          <cell r="H247" t="str">
            <v>BA1260</v>
          </cell>
          <cell r="I247">
            <v>70613600055</v>
          </cell>
          <cell r="J247" t="str">
            <v>706.136.00055</v>
          </cell>
          <cell r="K247" t="str">
            <v>Compensi per compartecipazione al personale per ALPI - Altro</v>
          </cell>
          <cell r="L247" t="str">
            <v>SI</v>
          </cell>
          <cell r="M247" t="str">
            <v>B.2.A.13.6)  Compartecipazione al personale per att. libero professionale intramoenia - Altro</v>
          </cell>
          <cell r="N247">
            <v>228419.22</v>
          </cell>
          <cell r="O247">
            <v>202713.32</v>
          </cell>
          <cell r="P247">
            <v>235945.51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AB247">
            <v>0</v>
          </cell>
          <cell r="AD247">
            <v>0</v>
          </cell>
          <cell r="AE247">
            <v>0</v>
          </cell>
        </row>
        <row r="248">
          <cell r="F248" t="str">
            <v>70613600060</v>
          </cell>
          <cell r="G248" t="str">
            <v>Oneri su compensi per compartecipazione al personale per ALPI - Altro</v>
          </cell>
          <cell r="H248" t="str">
            <v>BA1260</v>
          </cell>
          <cell r="I248">
            <v>70613600060</v>
          </cell>
          <cell r="J248" t="str">
            <v>706.136.00060</v>
          </cell>
          <cell r="K248" t="str">
            <v>Oneri su compensi per compartecipazione al personale per ALPI - Altro</v>
          </cell>
          <cell r="L248" t="str">
            <v>SI</v>
          </cell>
          <cell r="M248" t="str">
            <v>B.2.A.13.6)  Compartecipazione al personale per att. libero professionale intramoenia - Altro</v>
          </cell>
          <cell r="N248">
            <v>31709.01</v>
          </cell>
          <cell r="O248">
            <v>28922.14</v>
          </cell>
          <cell r="P248">
            <v>33354.42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AB248">
            <v>0</v>
          </cell>
          <cell r="AD248">
            <v>0</v>
          </cell>
          <cell r="AE248">
            <v>0</v>
          </cell>
        </row>
        <row r="249">
          <cell r="F249" t="str">
            <v>70613600065</v>
          </cell>
          <cell r="G249" t="str">
            <v>Compensi per compartecipazione al personale per att. libero  professionale intramoenia - Altro (Aziende sanitarie pubbliche della Regione)</v>
          </cell>
          <cell r="H249" t="str">
            <v>BA1270</v>
          </cell>
          <cell r="I249">
            <v>70613600065</v>
          </cell>
          <cell r="J249" t="str">
            <v>706.136.00065</v>
          </cell>
          <cell r="K249" t="str">
            <v>Compensi per compartecipazione al personale per att. libero  professionale intramoenia - Altro (Aziende sanitarie pubbliche della Regione)</v>
          </cell>
          <cell r="L249" t="str">
            <v>SI</v>
          </cell>
          <cell r="M249" t="str">
            <v>B.2.A.13.7)  Compartecipazione al personale per att. libero  professionale intramoenia - Altro (Aziende sanitarie pubbliche della Regione)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AB249">
            <v>0</v>
          </cell>
          <cell r="AD249">
            <v>0</v>
          </cell>
          <cell r="AE249">
            <v>0</v>
          </cell>
        </row>
        <row r="250">
          <cell r="F250" t="str">
            <v>70613600070</v>
          </cell>
          <cell r="G250" t="str">
            <v>Oneri su compensi per compartecipazione al personale per att. libero  professionale intramoenia - Altro (Aziende sanitarie pubbliche della Regione)</v>
          </cell>
          <cell r="H250" t="str">
            <v>BA1270</v>
          </cell>
          <cell r="I250">
            <v>70613600070</v>
          </cell>
          <cell r="J250" t="str">
            <v>706.136.00070</v>
          </cell>
          <cell r="K250" t="str">
            <v>Oneri su compensi per compartecipazione al personale per att. libero  professionale intramoenia - Altro (Aziende sanitarie pubbliche della Regione)</v>
          </cell>
          <cell r="L250" t="str">
            <v>SI</v>
          </cell>
          <cell r="M250" t="str">
            <v>B.2.A.13.7)  Compartecipazione al personale per att. libero  professionale intramoenia - Altro (Aziende sanitarie pubbliche della Regione)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AB250">
            <v>0</v>
          </cell>
          <cell r="AD250">
            <v>0</v>
          </cell>
          <cell r="AE250">
            <v>0</v>
          </cell>
        </row>
        <row r="251">
          <cell r="F251" t="str">
            <v>706137</v>
          </cell>
          <cell r="G251" t="str">
            <v>CONSULENZE, COLLABORAZIONI,  INTERINALE, COMANDI  E ALTRE PRESTAZIONI DI LAVORO SANITARIE E SOCIOSANITARIE</v>
          </cell>
          <cell r="I251">
            <v>706137</v>
          </cell>
          <cell r="J251" t="str">
            <v>706.137</v>
          </cell>
          <cell r="K251" t="str">
            <v>CONSULENZE, COLLABORAZIONI,  INTERINALE, COMANDI  E ALTRE PRESTAZIONI DI LAVORO SANITARIE E SOCIOSANITARIE</v>
          </cell>
          <cell r="L251" t="str">
            <v>NO</v>
          </cell>
          <cell r="N251">
            <v>0</v>
          </cell>
          <cell r="O251">
            <v>0</v>
          </cell>
          <cell r="P251">
            <v>0</v>
          </cell>
          <cell r="R251">
            <v>0</v>
          </cell>
          <cell r="T251">
            <v>0</v>
          </cell>
          <cell r="U251">
            <v>0</v>
          </cell>
          <cell r="V251">
            <v>0</v>
          </cell>
          <cell r="AB251">
            <v>0</v>
          </cell>
          <cell r="AD251">
            <v>0</v>
          </cell>
          <cell r="AE251">
            <v>0</v>
          </cell>
        </row>
        <row r="252">
          <cell r="F252" t="str">
            <v>70613700005</v>
          </cell>
          <cell r="G252" t="str">
            <v>Consulenze sanitarie e sociosan. da Aziende sanitarie pubbliche della Regione</v>
          </cell>
          <cell r="H252" t="str">
            <v>BA1360</v>
          </cell>
          <cell r="I252">
            <v>70613700005</v>
          </cell>
          <cell r="J252" t="str">
            <v>706.137.00005</v>
          </cell>
          <cell r="K252" t="str">
            <v>Consulenze sanit. e sociosan. da Az. sanit. pubbl. della Reg.</v>
          </cell>
          <cell r="L252" t="str">
            <v>SI</v>
          </cell>
          <cell r="M252" t="str">
            <v>B.2.A.15.1) Consulenze sanitarie e sociosanitarieda Aziende sanitarie pubbliche della Regione</v>
          </cell>
          <cell r="N252">
            <v>0</v>
          </cell>
          <cell r="O252">
            <v>5722</v>
          </cell>
          <cell r="P252">
            <v>75490.67</v>
          </cell>
          <cell r="Q252">
            <v>15865.92</v>
          </cell>
          <cell r="R252">
            <v>11899.44</v>
          </cell>
          <cell r="S252">
            <v>0</v>
          </cell>
          <cell r="T252">
            <v>368.73</v>
          </cell>
          <cell r="U252">
            <v>0</v>
          </cell>
          <cell r="V252">
            <v>0</v>
          </cell>
          <cell r="AB252">
            <v>0</v>
          </cell>
          <cell r="AD252">
            <v>0</v>
          </cell>
          <cell r="AE252">
            <v>0</v>
          </cell>
        </row>
        <row r="253">
          <cell r="F253" t="str">
            <v>70613700010</v>
          </cell>
          <cell r="G253" t="str">
            <v>Consulenze sanitarie e sociosanit. da terzi - Altri soggetti pubblici</v>
          </cell>
          <cell r="H253" t="str">
            <v>BA1370</v>
          </cell>
          <cell r="I253">
            <v>70613700010</v>
          </cell>
          <cell r="J253" t="str">
            <v>706.137.00010</v>
          </cell>
          <cell r="K253" t="str">
            <v>Consulenze sanit. e sociosan. da terzi - Altri sogg. pubbl.</v>
          </cell>
          <cell r="L253" t="str">
            <v>SI</v>
          </cell>
          <cell r="M253" t="str">
            <v>B.2.A.15.2) Consulenze sanitarie e sociosanitarieda terzi - Altri soggetti pubblici</v>
          </cell>
          <cell r="N253">
            <v>14456.26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AB253">
            <v>0</v>
          </cell>
          <cell r="AD253">
            <v>0</v>
          </cell>
          <cell r="AE253">
            <v>0</v>
          </cell>
        </row>
        <row r="254">
          <cell r="F254" t="str">
            <v>70613700015</v>
          </cell>
          <cell r="G254" t="str">
            <v>Consulenze sanitarie da privato - art. 55, co. 2, CCNL 8 giugno 2000. Dirigenti Medici</v>
          </cell>
          <cell r="H254" t="str">
            <v>BA1390</v>
          </cell>
          <cell r="I254">
            <v>70613700100</v>
          </cell>
          <cell r="J254" t="str">
            <v>706.137.00100</v>
          </cell>
          <cell r="K254" t="str">
            <v>Consulenze sanit. da priv. - art. 55, co. 2, CCNL 8/6/2000. Dirig. Medici</v>
          </cell>
          <cell r="L254" t="str">
            <v>SI</v>
          </cell>
          <cell r="M254" t="str">
            <v>B.2.A.15.3.A) Consulenze sanitarie da privato - articolo 55, comma 2, CCNL 8 giugno 2000</v>
          </cell>
          <cell r="N254">
            <v>4424072.05</v>
          </cell>
          <cell r="O254">
            <v>3711281</v>
          </cell>
          <cell r="P254">
            <v>2219412.7200000002</v>
          </cell>
          <cell r="Q254">
            <v>2000000</v>
          </cell>
          <cell r="R254">
            <v>2505321.9500000002</v>
          </cell>
          <cell r="S254">
            <v>2589746.52</v>
          </cell>
          <cell r="T254">
            <v>2632969.89</v>
          </cell>
          <cell r="U254">
            <v>3171877.6699999995</v>
          </cell>
          <cell r="V254">
            <v>1974727.42</v>
          </cell>
          <cell r="W254">
            <v>1400728.15</v>
          </cell>
          <cell r="AB254">
            <v>3171877.6699999995</v>
          </cell>
          <cell r="AD254">
            <v>3171877.6699999995</v>
          </cell>
          <cell r="AE254">
            <v>3171877.67</v>
          </cell>
        </row>
        <row r="255">
          <cell r="F255" t="str">
            <v>70613700020</v>
          </cell>
          <cell r="G255" t="str">
            <v>Oneri su consulenze sanitarie da privato - art. 55, co. 2, CCNL 8 giugno 2000. Dirigenti Medici</v>
          </cell>
          <cell r="H255" t="str">
            <v>BA1390</v>
          </cell>
          <cell r="I255">
            <v>70613700105</v>
          </cell>
          <cell r="J255" t="str">
            <v>706.137.00105</v>
          </cell>
          <cell r="K255" t="str">
            <v>Oneri su consulenze sanit. da priv. - art. 55, co. 2, CCNL 8/6/2000. Dirig. Medici</v>
          </cell>
          <cell r="L255" t="str">
            <v>SI</v>
          </cell>
          <cell r="M255" t="str">
            <v>B.2.A.15.3.A) Consulenze sanitarie da privato - articolo 55, comma 2, CCNL 8 giugno 2000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AB255">
            <v>0</v>
          </cell>
          <cell r="AD255">
            <v>0</v>
          </cell>
          <cell r="AE255">
            <v>0</v>
          </cell>
        </row>
        <row r="256">
          <cell r="F256" t="str">
            <v>70613700025</v>
          </cell>
          <cell r="G256" t="str">
            <v>Consulenze sanitarie da privato - art. 55, co. 2, CCNL 8 giugno 2000. Dirigenti Non Medici</v>
          </cell>
          <cell r="H256" t="str">
            <v>BA1390</v>
          </cell>
          <cell r="I256">
            <v>70613700110</v>
          </cell>
          <cell r="J256" t="str">
            <v>706.137.00110</v>
          </cell>
          <cell r="K256" t="str">
            <v>Consulenze sanit. da priv. - art. 55, co. 2, CCNL 8/6/2000. Dirig. Non Medici</v>
          </cell>
          <cell r="L256" t="str">
            <v>SI</v>
          </cell>
          <cell r="M256" t="str">
            <v>B.2.A.15.3.A) Consulenze sanitarie da privato - articolo 55, comma 2, CCNL 8 giugno 2000</v>
          </cell>
          <cell r="N256">
            <v>23690.400000000001</v>
          </cell>
          <cell r="O256">
            <v>106653.6</v>
          </cell>
          <cell r="P256">
            <v>20598.599999999999</v>
          </cell>
          <cell r="Q256">
            <v>4506.3066666666664</v>
          </cell>
          <cell r="R256">
            <v>6442.8</v>
          </cell>
          <cell r="S256">
            <v>7353.33</v>
          </cell>
          <cell r="T256">
            <v>6068.2</v>
          </cell>
          <cell r="U256">
            <v>4550.2285714285717</v>
          </cell>
          <cell r="V256">
            <v>3412.67</v>
          </cell>
          <cell r="W256">
            <v>4888.3999999999996</v>
          </cell>
          <cell r="AB256">
            <v>4550.2285714285717</v>
          </cell>
          <cell r="AD256">
            <v>4550.2285714285717</v>
          </cell>
          <cell r="AE256">
            <v>4550.2299999999996</v>
          </cell>
        </row>
        <row r="257">
          <cell r="F257" t="str">
            <v>70613700030</v>
          </cell>
          <cell r="G257" t="str">
            <v>Oneri su consulenze sanitarie da privato - art. 55, co. 2, CCNL 8 giugno 2000. Dirigenti Non Medici</v>
          </cell>
          <cell r="H257" t="str">
            <v>BA1390</v>
          </cell>
          <cell r="I257">
            <v>70613700115</v>
          </cell>
          <cell r="J257" t="str">
            <v>706.137.00115</v>
          </cell>
          <cell r="K257" t="str">
            <v>Oneri su consulenze sanit. da priv. - art. 55, co. 2, CCNL 8/6/2000. Dirig. Non Medici</v>
          </cell>
          <cell r="L257" t="str">
            <v>SI</v>
          </cell>
          <cell r="M257" t="str">
            <v>B.2.A.15.3.A) Consulenze sanitarie da privato - articolo 55, comma 2, CCNL 8 giugno 2000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AB257">
            <v>0</v>
          </cell>
          <cell r="AD257">
            <v>0</v>
          </cell>
          <cell r="AE257">
            <v>0</v>
          </cell>
        </row>
        <row r="258">
          <cell r="F258" t="str">
            <v>70613700035</v>
          </cell>
          <cell r="G258" t="str">
            <v>Consulenze sanitarie da privato - (prestazioni aggiuntive) Comparto L. 1/2002.</v>
          </cell>
          <cell r="H258" t="str">
            <v>BA1390</v>
          </cell>
          <cell r="I258">
            <v>70613700120</v>
          </cell>
          <cell r="J258" t="str">
            <v>706.137.00120</v>
          </cell>
          <cell r="K258" t="str">
            <v>Consulenze sanit. da priv. - (prestazioni aggiuntive) Comparto L. 1/2002</v>
          </cell>
          <cell r="L258" t="str">
            <v>SI</v>
          </cell>
          <cell r="M258" t="str">
            <v>B.2.A.15.3.A) Consulenze sanitarie da privato - articolo 55, comma 2, CCNL 8 giugno 2000</v>
          </cell>
          <cell r="N258">
            <v>4844399.71</v>
          </cell>
          <cell r="O258">
            <v>3243691.61</v>
          </cell>
          <cell r="P258">
            <v>1142718.23</v>
          </cell>
          <cell r="Q258">
            <v>1900000</v>
          </cell>
          <cell r="R258">
            <v>3047445.95</v>
          </cell>
          <cell r="S258">
            <v>2511818.69</v>
          </cell>
          <cell r="T258">
            <v>2557341.2999999998</v>
          </cell>
          <cell r="U258">
            <v>2404424.0079999999</v>
          </cell>
          <cell r="V258">
            <v>1803318.01</v>
          </cell>
          <cell r="W258">
            <v>1598712.86</v>
          </cell>
          <cell r="AB258">
            <v>2404424.0079999999</v>
          </cell>
          <cell r="AD258">
            <v>2404424.0079999999</v>
          </cell>
          <cell r="AE258">
            <v>2404424.0099999998</v>
          </cell>
        </row>
        <row r="259">
          <cell r="F259" t="str">
            <v>70613700040</v>
          </cell>
          <cell r="G259" t="str">
            <v>Oneri sociali su Consulenze sanitarie da privato - (prestazioni aggiuntive) Comparto L. 1/2002.</v>
          </cell>
          <cell r="H259" t="str">
            <v>BA1390</v>
          </cell>
          <cell r="I259">
            <v>70613700125</v>
          </cell>
          <cell r="J259" t="str">
            <v>706.137.00125</v>
          </cell>
          <cell r="K259" t="str">
            <v>Oneri sociali su Consulenze sanit. da priv. - (prestaz. agg.ve) Comparto L. 1/2002</v>
          </cell>
          <cell r="L259" t="str">
            <v>SI</v>
          </cell>
          <cell r="M259" t="str">
            <v>B.2.A.15.3.A) Consulenze sanitarie da privato - articolo 55, comma 2, CCNL 8 giugno 2000</v>
          </cell>
          <cell r="N259">
            <v>1152967.1200000001</v>
          </cell>
          <cell r="O259">
            <v>134022.91</v>
          </cell>
          <cell r="P259">
            <v>0</v>
          </cell>
          <cell r="Q259">
            <v>420000</v>
          </cell>
          <cell r="R259">
            <v>743419.18</v>
          </cell>
          <cell r="S259">
            <v>597812.85</v>
          </cell>
          <cell r="T259">
            <v>608647.23</v>
          </cell>
          <cell r="U259">
            <v>400560.67542400002</v>
          </cell>
          <cell r="V259">
            <v>0</v>
          </cell>
          <cell r="AB259">
            <v>400560.67542400002</v>
          </cell>
          <cell r="AD259">
            <v>400560.67542400002</v>
          </cell>
          <cell r="AE259">
            <v>400560.68</v>
          </cell>
        </row>
        <row r="260">
          <cell r="F260" t="str">
            <v>70613700045</v>
          </cell>
          <cell r="G260" t="str">
            <v>Altre consulenze sanitarie e sociosanitarie da privato</v>
          </cell>
          <cell r="H260" t="str">
            <v>BA1400</v>
          </cell>
          <cell r="I260">
            <v>70613700200</v>
          </cell>
          <cell r="J260" t="str">
            <v>706.137.00200</v>
          </cell>
          <cell r="K260" t="str">
            <v>Altre consulenze sanit. e sociosanit. da priv.</v>
          </cell>
          <cell r="L260" t="str">
            <v>SI</v>
          </cell>
          <cell r="M260" t="str">
            <v>B.2.A.15.3.B) Altre consulenze sanitarie e sociosanitarie da privato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19032</v>
          </cell>
          <cell r="U260">
            <v>0</v>
          </cell>
          <cell r="V260">
            <v>0</v>
          </cell>
          <cell r="AB260">
            <v>0</v>
          </cell>
          <cell r="AD260">
            <v>0</v>
          </cell>
          <cell r="AE260">
            <v>0</v>
          </cell>
        </row>
        <row r="261">
          <cell r="F261" t="str">
            <v>70613700050</v>
          </cell>
          <cell r="G261" t="str">
            <v>Co.Co.Co. sanitarie e socios.  Dirigenza Medica. Competenze</v>
          </cell>
          <cell r="H261" t="str">
            <v>BA1410</v>
          </cell>
          <cell r="I261">
            <v>70613700300</v>
          </cell>
          <cell r="J261" t="str">
            <v>706.137.00300</v>
          </cell>
          <cell r="K261" t="str">
            <v>Co.Co.Co. sanit. e socios.  Dirigenza Medica. Competenze</v>
          </cell>
          <cell r="L261" t="str">
            <v>SI</v>
          </cell>
          <cell r="M261" t="str">
            <v>B.2.A.15.3.C) Collaborazioni coordinate e continuative sanitarie e sociosanitarie da privato</v>
          </cell>
          <cell r="N261">
            <v>645654.26</v>
          </cell>
          <cell r="O261">
            <v>1041934.95</v>
          </cell>
          <cell r="P261">
            <v>32783.33</v>
          </cell>
          <cell r="Q261">
            <v>0</v>
          </cell>
          <cell r="R261">
            <v>35676.53</v>
          </cell>
          <cell r="S261">
            <v>52576.62</v>
          </cell>
          <cell r="T261">
            <v>24592.880000000001</v>
          </cell>
          <cell r="U261">
            <v>261442.33572809913</v>
          </cell>
          <cell r="V261">
            <v>271274.46000000002</v>
          </cell>
          <cell r="W261">
            <v>315300.52</v>
          </cell>
          <cell r="AB261">
            <v>261442.33572809913</v>
          </cell>
          <cell r="AD261">
            <v>261442.33572809913</v>
          </cell>
          <cell r="AE261">
            <v>261442.34</v>
          </cell>
        </row>
        <row r="262">
          <cell r="F262" t="str">
            <v>70613700055</v>
          </cell>
          <cell r="G262" t="str">
            <v>Co.Co.Co. sanitarie e socios.  Dirigenza Medica. Oneri</v>
          </cell>
          <cell r="H262" t="str">
            <v>BA1410</v>
          </cell>
          <cell r="I262">
            <v>70613700305</v>
          </cell>
          <cell r="J262" t="str">
            <v>706.137.00305</v>
          </cell>
          <cell r="K262" t="str">
            <v>Co.Co.Co. sanit. e socios.  Dirigenza Medica. Oneri</v>
          </cell>
          <cell r="L262" t="str">
            <v>SI</v>
          </cell>
          <cell r="M262" t="str">
            <v>B.2.A.15.3.C) Collaborazioni coordinate e continuative sanitarie e sociosanitarie da privato</v>
          </cell>
          <cell r="N262">
            <v>55260.23</v>
          </cell>
          <cell r="O262">
            <v>62909.02</v>
          </cell>
          <cell r="P262">
            <v>7502.62</v>
          </cell>
          <cell r="Q262">
            <v>0</v>
          </cell>
          <cell r="R262">
            <v>8233.9699999999993</v>
          </cell>
          <cell r="S262">
            <v>0</v>
          </cell>
          <cell r="T262">
            <v>0</v>
          </cell>
          <cell r="U262">
            <v>6463.0657350124329</v>
          </cell>
          <cell r="V262">
            <v>8242.52</v>
          </cell>
          <cell r="W262">
            <v>9330.41</v>
          </cell>
          <cell r="AB262">
            <v>6463.0657350124329</v>
          </cell>
          <cell r="AD262">
            <v>6463.0657350124329</v>
          </cell>
          <cell r="AE262">
            <v>6463.07</v>
          </cell>
        </row>
        <row r="263">
          <cell r="F263" t="str">
            <v>70613700060</v>
          </cell>
          <cell r="G263" t="str">
            <v>Co.Co.Co. sanitarie e socios.  Dirigenza Sanitaria Non Medica. Competenze</v>
          </cell>
          <cell r="H263" t="str">
            <v>BA1410</v>
          </cell>
          <cell r="I263">
            <v>70613700310</v>
          </cell>
          <cell r="J263" t="str">
            <v>706.137.00310</v>
          </cell>
          <cell r="K263" t="str">
            <v>Co.Co.Co. sanit. e socios.  Dirigenza Sanitaria Non Medica. Competenze</v>
          </cell>
          <cell r="L263" t="str">
            <v>SI</v>
          </cell>
          <cell r="M263" t="str">
            <v>B.2.A.15.3.C) Collaborazioni coordinate e continuative sanitarie e sociosanitarie da privato</v>
          </cell>
          <cell r="N263">
            <v>601749.39</v>
          </cell>
          <cell r="O263">
            <v>304382.92</v>
          </cell>
          <cell r="P263">
            <v>332577.68</v>
          </cell>
          <cell r="Q263">
            <v>0</v>
          </cell>
          <cell r="R263">
            <v>75299.399999999994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AB263">
            <v>0</v>
          </cell>
          <cell r="AD263">
            <v>0</v>
          </cell>
          <cell r="AE263">
            <v>0</v>
          </cell>
        </row>
        <row r="264">
          <cell r="F264" t="str">
            <v>70613700065</v>
          </cell>
          <cell r="G264" t="str">
            <v>Co.Co.Co. sanitarie e socios.  Dirigenza Sanitaria Non Medica. Oneri</v>
          </cell>
          <cell r="H264" t="str">
            <v>BA1410</v>
          </cell>
          <cell r="I264">
            <v>70613700315</v>
          </cell>
          <cell r="J264" t="str">
            <v>706.137.00315</v>
          </cell>
          <cell r="K264" t="str">
            <v>Co.Co.Co. sanit. e socios.  Dirigenza Sanitaria Non Medica. Oneri</v>
          </cell>
          <cell r="L264" t="str">
            <v>SI</v>
          </cell>
          <cell r="M264" t="str">
            <v>B.2.A.15.3.C) Collaborazioni coordinate e continuative sanitarie e sociosanitarie da privato</v>
          </cell>
          <cell r="N264">
            <v>31427.360000000001</v>
          </cell>
          <cell r="O264">
            <v>6413.75</v>
          </cell>
          <cell r="P264">
            <v>3888.05</v>
          </cell>
          <cell r="Q264">
            <v>0</v>
          </cell>
          <cell r="R264">
            <v>5903.1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AB264">
            <v>0</v>
          </cell>
          <cell r="AD264">
            <v>0</v>
          </cell>
          <cell r="AE264">
            <v>0</v>
          </cell>
        </row>
        <row r="265">
          <cell r="F265" t="str">
            <v>70613700070</v>
          </cell>
          <cell r="G265" t="str">
            <v>Co.Co.Co. sanitarie e socios. Comparto Ruolo Sanitario. Competenze</v>
          </cell>
          <cell r="H265" t="str">
            <v>BA1410</v>
          </cell>
          <cell r="I265">
            <v>70613700320</v>
          </cell>
          <cell r="J265" t="str">
            <v>706.137.00320</v>
          </cell>
          <cell r="K265" t="str">
            <v>Co.Co.Co. sanit. e socios. Comparto Ruolo Sanitario. Competenze</v>
          </cell>
          <cell r="L265" t="str">
            <v>SI</v>
          </cell>
          <cell r="M265" t="str">
            <v>B.2.A.15.3.C) Collaborazioni coordinate e continuative sanitarie e sociosanitarie da privato</v>
          </cell>
          <cell r="N265">
            <v>93641.63</v>
          </cell>
          <cell r="O265">
            <v>7755.45</v>
          </cell>
          <cell r="P265">
            <v>0</v>
          </cell>
          <cell r="Q265">
            <v>0</v>
          </cell>
          <cell r="R265">
            <v>12661.83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AB265">
            <v>0</v>
          </cell>
          <cell r="AD265">
            <v>0</v>
          </cell>
          <cell r="AE265">
            <v>0</v>
          </cell>
        </row>
        <row r="266">
          <cell r="F266" t="str">
            <v>70613700075</v>
          </cell>
          <cell r="G266" t="str">
            <v>Co.Co.Co. sanitarie e socios. Comparto Ruolo Sanitario. Oneri</v>
          </cell>
          <cell r="H266" t="str">
            <v>BA1410</v>
          </cell>
          <cell r="I266">
            <v>70613700325</v>
          </cell>
          <cell r="J266" t="str">
            <v>706.137.00325</v>
          </cell>
          <cell r="K266" t="str">
            <v>Co.Co.Co. sanit. e socios. Comparto Ruolo Sanitario. Oneri</v>
          </cell>
          <cell r="L266" t="str">
            <v>SI</v>
          </cell>
          <cell r="M266" t="str">
            <v>B.2.A.15.3.C) Collaborazioni coordinate e continuative sanitarie e sociosanitarie da privato</v>
          </cell>
          <cell r="N266">
            <v>21860.51</v>
          </cell>
          <cell r="O266">
            <v>1788.82</v>
          </cell>
          <cell r="P266">
            <v>0</v>
          </cell>
          <cell r="Q266">
            <v>0</v>
          </cell>
          <cell r="R266">
            <v>3019.31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AB266">
            <v>0</v>
          </cell>
          <cell r="AD266">
            <v>0</v>
          </cell>
          <cell r="AE266">
            <v>0</v>
          </cell>
        </row>
        <row r="267">
          <cell r="F267" t="str">
            <v>70613700080</v>
          </cell>
          <cell r="G267" t="str">
            <v xml:space="preserve">Indennità a personale universitario - area sanitaria </v>
          </cell>
          <cell r="H267" t="str">
            <v>BA1420</v>
          </cell>
          <cell r="I267">
            <v>70613700400</v>
          </cell>
          <cell r="J267" t="str">
            <v>706.137.00400</v>
          </cell>
          <cell r="K267" t="str">
            <v xml:space="preserve">Indennità a personale universitario - area sanitaria </v>
          </cell>
          <cell r="L267" t="str">
            <v>SI</v>
          </cell>
          <cell r="M267" t="str">
            <v xml:space="preserve">B.2.A.15.3.D) Indennità a personale universitario - area sanitaria 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AB267">
            <v>0</v>
          </cell>
          <cell r="AD267">
            <v>0</v>
          </cell>
          <cell r="AE267">
            <v>0</v>
          </cell>
        </row>
        <row r="268">
          <cell r="F268" t="str">
            <v>70613700085</v>
          </cell>
          <cell r="G268" t="str">
            <v xml:space="preserve">Lavoro interinale - area sanitaria </v>
          </cell>
          <cell r="H268" t="str">
            <v>BA1430</v>
          </cell>
          <cell r="I268">
            <v>70613700450</v>
          </cell>
          <cell r="J268" t="str">
            <v>706.137.00450</v>
          </cell>
          <cell r="K268" t="str">
            <v xml:space="preserve">Lavoro interinale - area sanitaria </v>
          </cell>
          <cell r="L268" t="str">
            <v>SI</v>
          </cell>
          <cell r="M268" t="str">
            <v xml:space="preserve">B.2.A.15.3.E) Lavoro interinale - area sanitaria </v>
          </cell>
          <cell r="N268">
            <v>324443.33</v>
          </cell>
          <cell r="O268">
            <v>321652.17</v>
          </cell>
          <cell r="P268">
            <v>317707.43</v>
          </cell>
          <cell r="Q268">
            <v>432760.60000000003</v>
          </cell>
          <cell r="R268">
            <v>503036.62</v>
          </cell>
          <cell r="S268">
            <v>427827.23</v>
          </cell>
          <cell r="T268">
            <v>463520.49</v>
          </cell>
          <cell r="U268">
            <v>438816.6</v>
          </cell>
          <cell r="V268">
            <v>349890.27</v>
          </cell>
          <cell r="W268">
            <v>415377.44</v>
          </cell>
          <cell r="AB268">
            <v>438816.6</v>
          </cell>
          <cell r="AC268">
            <v>80000</v>
          </cell>
          <cell r="AD268">
            <v>518816.6</v>
          </cell>
          <cell r="AE268">
            <v>518816.6</v>
          </cell>
        </row>
        <row r="269">
          <cell r="F269" t="str">
            <v>70613700090</v>
          </cell>
          <cell r="G269" t="str">
            <v>Altre collaborazioni e prestazioni di lavoro - area sanitaria. Compensi ed oneri tirocinanti</v>
          </cell>
          <cell r="H269" t="str">
            <v>BA1440</v>
          </cell>
          <cell r="I269">
            <v>70613700500</v>
          </cell>
          <cell r="J269" t="str">
            <v>706.137.00500</v>
          </cell>
          <cell r="K269" t="str">
            <v>Altre collab. e prestaz. di lavoro - area sanit.. Compensi ed oneri tiroc.</v>
          </cell>
          <cell r="L269" t="str">
            <v>SI</v>
          </cell>
          <cell r="M269" t="str">
            <v xml:space="preserve">B.2.A.15.3.F) Altre collaborazioni e prestazioni di lavoro - area sanitaria </v>
          </cell>
          <cell r="N269">
            <v>290249.38</v>
          </cell>
          <cell r="O269">
            <v>367541.2</v>
          </cell>
          <cell r="P269">
            <v>344051.15</v>
          </cell>
          <cell r="Q269">
            <v>306857.86666666664</v>
          </cell>
          <cell r="R269">
            <v>321514.65999999997</v>
          </cell>
          <cell r="S269">
            <v>171564.12</v>
          </cell>
          <cell r="T269">
            <v>284415.18</v>
          </cell>
          <cell r="U269">
            <v>319428.30857142853</v>
          </cell>
          <cell r="V269">
            <v>239571.23</v>
          </cell>
          <cell r="W269">
            <v>242771.42</v>
          </cell>
          <cell r="AB269">
            <v>319428.30857142853</v>
          </cell>
          <cell r="AD269">
            <v>319428.30857142853</v>
          </cell>
          <cell r="AE269">
            <v>319428.31</v>
          </cell>
        </row>
        <row r="270">
          <cell r="F270" t="str">
            <v>70613700095</v>
          </cell>
          <cell r="G270" t="str">
            <v>Altre collaborazioni e prestazioni di lavoro - area sanitaria. Compensi ed oneri borsisti</v>
          </cell>
          <cell r="H270" t="str">
            <v>BA1440</v>
          </cell>
          <cell r="I270">
            <v>70613700505</v>
          </cell>
          <cell r="J270" t="str">
            <v>706.137.00505</v>
          </cell>
          <cell r="K270" t="str">
            <v>Altre collab. e prestaz. di lavoro - area sanit.. Compensi ed oneri borsisti</v>
          </cell>
          <cell r="L270" t="str">
            <v>SI</v>
          </cell>
          <cell r="M270" t="str">
            <v xml:space="preserve">B.2.A.15.3.F) Altre collaborazioni e prestazioni di lavoro - area sanitaria </v>
          </cell>
          <cell r="N270">
            <v>32680.34</v>
          </cell>
          <cell r="O270">
            <v>0</v>
          </cell>
          <cell r="P270">
            <v>17666.59</v>
          </cell>
          <cell r="Q270">
            <v>214690.72</v>
          </cell>
          <cell r="R270">
            <v>183432.7</v>
          </cell>
          <cell r="S270">
            <v>30048.79</v>
          </cell>
          <cell r="T270">
            <v>20032.52</v>
          </cell>
          <cell r="U270">
            <v>0</v>
          </cell>
          <cell r="V270">
            <v>0</v>
          </cell>
          <cell r="AB270">
            <v>0</v>
          </cell>
          <cell r="AD270">
            <v>0</v>
          </cell>
          <cell r="AE270">
            <v>0</v>
          </cell>
        </row>
        <row r="271">
          <cell r="F271" t="str">
            <v>70613700105</v>
          </cell>
          <cell r="G271" t="str">
            <v>Altre collaborazioni e prestazioni di lavoro - area sanitaria.</v>
          </cell>
          <cell r="H271" t="str">
            <v>BA1440</v>
          </cell>
          <cell r="I271">
            <v>70613700510</v>
          </cell>
          <cell r="J271" t="str">
            <v>706.137.00510</v>
          </cell>
          <cell r="K271" t="str">
            <v>Altre collab. e prestaz. di lavoro - area sanit.</v>
          </cell>
          <cell r="L271" t="str">
            <v>SI</v>
          </cell>
          <cell r="M271" t="str">
            <v xml:space="preserve">B.2.A.15.3.F) Altre collaborazioni e prestazioni di lavoro - area sanitaria </v>
          </cell>
          <cell r="N271">
            <v>1947400.84</v>
          </cell>
          <cell r="O271">
            <v>1207206.04</v>
          </cell>
          <cell r="P271">
            <v>561835.07999999996</v>
          </cell>
          <cell r="Q271">
            <v>578232</v>
          </cell>
          <cell r="R271">
            <v>929257.61</v>
          </cell>
          <cell r="S271">
            <v>564678</v>
          </cell>
          <cell r="T271">
            <v>575702</v>
          </cell>
          <cell r="U271">
            <v>560872</v>
          </cell>
          <cell r="V271">
            <v>493583.04</v>
          </cell>
          <cell r="W271">
            <v>545348</v>
          </cell>
          <cell r="AB271">
            <v>560872</v>
          </cell>
          <cell r="AD271">
            <v>560872</v>
          </cell>
          <cell r="AE271">
            <v>560872</v>
          </cell>
        </row>
        <row r="272">
          <cell r="F272" t="str">
            <v>70613700110</v>
          </cell>
          <cell r="G272" t="str">
            <v>Rimborso oneri stipendiali personale sanitario in comando da Aziende sanitarie pubbliche della Regione</v>
          </cell>
          <cell r="H272" t="str">
            <v>BA1460</v>
          </cell>
          <cell r="I272">
            <v>70613700700</v>
          </cell>
          <cell r="J272" t="str">
            <v>706.137.00700</v>
          </cell>
          <cell r="K272" t="str">
            <v>Rimb. oneri stip. pers. sanit. in comando da Az. sanit. pubbl. Reg.</v>
          </cell>
          <cell r="L272" t="str">
            <v>SI</v>
          </cell>
          <cell r="M272" t="str">
            <v>B.2.A.15.4.A) Rimborso oneri stipendiali personale sanitario in comando da Aziende sanitarie pubbliche della Regione</v>
          </cell>
          <cell r="N272">
            <v>0</v>
          </cell>
          <cell r="O272">
            <v>20526.009999999998</v>
          </cell>
          <cell r="P272">
            <v>61578.04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AB272">
            <v>0</v>
          </cell>
          <cell r="AD272">
            <v>0</v>
          </cell>
          <cell r="AE272">
            <v>0</v>
          </cell>
        </row>
        <row r="273">
          <cell r="F273" t="str">
            <v>70613700115</v>
          </cell>
          <cell r="G273" t="str">
            <v>Rimborso oneri stipendiali personale sanitario in comando da Regioni, soggetti pubblici e da Università</v>
          </cell>
          <cell r="H273" t="str">
            <v>BA1470</v>
          </cell>
          <cell r="I273">
            <v>70613700705</v>
          </cell>
          <cell r="J273" t="str">
            <v>706.137.00705</v>
          </cell>
          <cell r="K273" t="str">
            <v>Rimb. oneri stip. pers. sanit. in comando da Regione, sogg. pubbl. e Univ.</v>
          </cell>
          <cell r="L273" t="str">
            <v>SI</v>
          </cell>
          <cell r="M273" t="str">
            <v>B.2.A.15.4.B) Rimborso oneri stipendiali personale sanitario in comando da Regioni, soggetti pubblici e da Università</v>
          </cell>
          <cell r="N273">
            <v>122569.73</v>
          </cell>
          <cell r="O273">
            <v>33461.410000000003</v>
          </cell>
          <cell r="P273">
            <v>0</v>
          </cell>
          <cell r="Q273">
            <v>112873.46666666667</v>
          </cell>
          <cell r="R273">
            <v>148016.99</v>
          </cell>
          <cell r="S273">
            <v>129133.8</v>
          </cell>
          <cell r="T273">
            <v>132436.04999999999</v>
          </cell>
          <cell r="U273">
            <v>152362.38</v>
          </cell>
          <cell r="V273">
            <v>114271.79</v>
          </cell>
          <cell r="W273">
            <v>134148.04</v>
          </cell>
          <cell r="AB273">
            <v>152362.38</v>
          </cell>
          <cell r="AD273">
            <v>152362.38</v>
          </cell>
          <cell r="AE273">
            <v>152362.38</v>
          </cell>
        </row>
        <row r="274">
          <cell r="F274" t="str">
            <v>70613700120</v>
          </cell>
          <cell r="G274" t="str">
            <v>Rimborso oneri stipendiali personale sanitario in comando da aziende di altre Regioni (Extraregione)</v>
          </cell>
          <cell r="H274" t="str">
            <v>BA1480</v>
          </cell>
          <cell r="I274">
            <v>70613700710</v>
          </cell>
          <cell r="J274" t="str">
            <v>706.137.00710</v>
          </cell>
          <cell r="K274" t="str">
            <v>Rimb. oneri stip. pers. sanit. in comando da az. di altre Regioni (extrareg.)</v>
          </cell>
          <cell r="L274" t="str">
            <v>SI</v>
          </cell>
          <cell r="M274" t="str">
            <v>B.2.A.15.4.C) Rimborso oneri stipendiali personale sanitario in comando da aziende di altre Regioni (Extraregione)</v>
          </cell>
          <cell r="N274">
            <v>30791.62</v>
          </cell>
          <cell r="O274">
            <v>16021.99</v>
          </cell>
          <cell r="P274">
            <v>4524.92</v>
          </cell>
          <cell r="Q274">
            <v>0</v>
          </cell>
          <cell r="R274">
            <v>0</v>
          </cell>
          <cell r="S274">
            <v>5403.55</v>
          </cell>
          <cell r="T274">
            <v>3602.36</v>
          </cell>
          <cell r="U274">
            <v>0</v>
          </cell>
          <cell r="V274">
            <v>0</v>
          </cell>
          <cell r="AB274">
            <v>0</v>
          </cell>
          <cell r="AD274">
            <v>0</v>
          </cell>
          <cell r="AE274">
            <v>0</v>
          </cell>
        </row>
        <row r="275">
          <cell r="F275" t="str">
            <v>706140</v>
          </cell>
          <cell r="G275" t="str">
            <v>ALTRI SERVIZI SANITARI E SOCIOSANITARI A RILEVANZA SANITARIA</v>
          </cell>
          <cell r="I275">
            <v>706140</v>
          </cell>
          <cell r="J275" t="str">
            <v>706.140</v>
          </cell>
          <cell r="K275" t="str">
            <v>ALTRI SERVIZI SANITARI E SOCIOSANITARI A RILEVANZA SANITARIA</v>
          </cell>
          <cell r="L275" t="str">
            <v>NO</v>
          </cell>
          <cell r="N275">
            <v>0</v>
          </cell>
          <cell r="O275">
            <v>0</v>
          </cell>
          <cell r="P275">
            <v>0</v>
          </cell>
          <cell r="R275">
            <v>0</v>
          </cell>
          <cell r="T275">
            <v>0</v>
          </cell>
          <cell r="U275">
            <v>0</v>
          </cell>
          <cell r="V275">
            <v>0</v>
          </cell>
          <cell r="AB275">
            <v>0</v>
          </cell>
          <cell r="AD275">
            <v>0</v>
          </cell>
          <cell r="AE275">
            <v>0</v>
          </cell>
        </row>
        <row r="276">
          <cell r="F276" t="str">
            <v>70614000005</v>
          </cell>
          <cell r="G276" t="str">
            <v>Trasporti Assistiti e Disabili</v>
          </cell>
          <cell r="H276" t="str">
            <v>BA1130</v>
          </cell>
          <cell r="I276">
            <v>70614000005</v>
          </cell>
          <cell r="J276" t="str">
            <v>706.140.00005</v>
          </cell>
          <cell r="K276" t="str">
            <v>Trasporti Assistiti e Disabili</v>
          </cell>
          <cell r="L276" t="str">
            <v>SI</v>
          </cell>
          <cell r="M276" t="str">
            <v>B.2.A.11.4) - da privato</v>
          </cell>
          <cell r="N276">
            <v>645561.13</v>
          </cell>
          <cell r="O276">
            <v>535529.61</v>
          </cell>
          <cell r="P276">
            <v>784751.54</v>
          </cell>
          <cell r="Q276">
            <v>584000</v>
          </cell>
          <cell r="R276">
            <v>623235.63</v>
          </cell>
          <cell r="S276">
            <v>639919.35999999999</v>
          </cell>
          <cell r="T276">
            <v>646821.17000000004</v>
          </cell>
          <cell r="U276">
            <v>651103.92000000004</v>
          </cell>
          <cell r="V276">
            <v>488327.94</v>
          </cell>
          <cell r="W276">
            <v>531278.98</v>
          </cell>
          <cell r="AB276">
            <v>651103.92000000004</v>
          </cell>
          <cell r="AD276">
            <v>651103.92000000004</v>
          </cell>
          <cell r="AE276">
            <v>651103.92000000004</v>
          </cell>
        </row>
        <row r="277">
          <cell r="F277" t="str">
            <v>70614000015</v>
          </cell>
          <cell r="G277" t="str">
            <v>Convenzioni per trasporti sanitari 118</v>
          </cell>
          <cell r="H277" t="str">
            <v>BA1130</v>
          </cell>
          <cell r="I277">
            <v>70614000010</v>
          </cell>
          <cell r="J277" t="str">
            <v>706.140.00010</v>
          </cell>
          <cell r="K277" t="str">
            <v>Convenzioni per trasporti sanitari 118 (Internalizzazione)</v>
          </cell>
          <cell r="L277" t="str">
            <v>SI</v>
          </cell>
          <cell r="M277" t="str">
            <v>B.2.A.11.4) - da privato</v>
          </cell>
          <cell r="N277">
            <v>4644692.63</v>
          </cell>
          <cell r="O277">
            <v>4064464.18</v>
          </cell>
          <cell r="P277">
            <v>3643001.52</v>
          </cell>
          <cell r="Q277">
            <v>7096949.333333333</v>
          </cell>
          <cell r="R277">
            <v>4945252.13</v>
          </cell>
          <cell r="S277">
            <v>8725950.4900000002</v>
          </cell>
          <cell r="T277">
            <v>5280899.8600000003</v>
          </cell>
          <cell r="U277">
            <v>9037161.5700000003</v>
          </cell>
          <cell r="V277">
            <v>6777871.1799999997</v>
          </cell>
          <cell r="W277">
            <v>8294637.4299999997</v>
          </cell>
          <cell r="AA277">
            <v>8298179.6000000006</v>
          </cell>
          <cell r="AB277">
            <v>9037161.5700000003</v>
          </cell>
          <cell r="AD277">
            <v>9037161.5700000003</v>
          </cell>
          <cell r="AE277">
            <v>9037161.5700000003</v>
          </cell>
        </row>
        <row r="278">
          <cell r="F278" t="str">
            <v>70614000020</v>
          </cell>
          <cell r="G278" t="str">
            <v>Trasporti Sanitari per l'urgenza</v>
          </cell>
          <cell r="H278" t="str">
            <v>BA1130</v>
          </cell>
          <cell r="I278">
            <v>70614000015</v>
          </cell>
          <cell r="J278" t="str">
            <v>706.140.00015</v>
          </cell>
          <cell r="K278" t="str">
            <v>Trasporti Sanitari per l'urgenza</v>
          </cell>
          <cell r="L278" t="str">
            <v>SI</v>
          </cell>
          <cell r="M278" t="str">
            <v>B.2.A.11.4) - da privato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121076.61</v>
          </cell>
          <cell r="S278">
            <v>32090.6</v>
          </cell>
          <cell r="T278">
            <v>0</v>
          </cell>
          <cell r="U278">
            <v>12959.79</v>
          </cell>
          <cell r="V278">
            <v>8639.86</v>
          </cell>
          <cell r="W278">
            <v>8639.86</v>
          </cell>
          <cell r="AB278">
            <v>12959.79</v>
          </cell>
          <cell r="AD278">
            <v>12959.79</v>
          </cell>
          <cell r="AE278">
            <v>12959.79</v>
          </cell>
        </row>
        <row r="279">
          <cell r="F279" t="str">
            <v>70614000030</v>
          </cell>
          <cell r="G279" t="str">
            <v>Serv. san. appaltati in service o global service</v>
          </cell>
          <cell r="H279" t="str">
            <v>BA1530</v>
          </cell>
          <cell r="I279">
            <v>70614000100</v>
          </cell>
          <cell r="J279" t="str">
            <v>706.140.00100</v>
          </cell>
          <cell r="K279" t="str">
            <v>Serv. san. appaltati in service o global service</v>
          </cell>
          <cell r="L279" t="str">
            <v>SI</v>
          </cell>
          <cell r="M279" t="str">
            <v>B.2.A.16.4)  Altri servizi sanitari da privato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AB279">
            <v>0</v>
          </cell>
          <cell r="AD279">
            <v>0</v>
          </cell>
          <cell r="AE279">
            <v>0</v>
          </cell>
        </row>
        <row r="280">
          <cell r="F280" t="str">
            <v>70614000035</v>
          </cell>
          <cell r="G280" t="str">
            <v>Visite spec. e consulti da pubblico - Aziende sanitarie pubbliche della Regione</v>
          </cell>
          <cell r="H280" t="str">
            <v>BA1500</v>
          </cell>
          <cell r="I280">
            <v>70614000105</v>
          </cell>
          <cell r="J280" t="str">
            <v>706.140.00105</v>
          </cell>
          <cell r="K280" t="str">
            <v>Visite spec. e consulti da pubbl. - Az. sanit. pubbl. Reg.</v>
          </cell>
          <cell r="L280" t="str">
            <v>SI</v>
          </cell>
          <cell r="M280" t="e">
            <v>#N/A</v>
          </cell>
          <cell r="N280">
            <v>0</v>
          </cell>
          <cell r="O280">
            <v>3814.86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AB280">
            <v>0</v>
          </cell>
          <cell r="AD280">
            <v>0</v>
          </cell>
          <cell r="AE280">
            <v>0</v>
          </cell>
        </row>
        <row r="281">
          <cell r="F281" t="str">
            <v>70614000035</v>
          </cell>
          <cell r="G281" t="str">
            <v>Visite spec. e consulti da pubblico - Aziende sanitarie pubbliche della Regione</v>
          </cell>
          <cell r="H281" t="str">
            <v>BA1500</v>
          </cell>
          <cell r="I281">
            <v>70614000106</v>
          </cell>
          <cell r="J281" t="str">
            <v>706.140.00106</v>
          </cell>
          <cell r="K281" t="str">
            <v>Visite spec. e consulti da pubblico - Aziende sanitarie pubbliche della Regione</v>
          </cell>
          <cell r="L281" t="str">
            <v>SI</v>
          </cell>
          <cell r="M281" t="str">
            <v>B.2.A.16.1)  Altri servizi sanitari e sociosanitari a rilevanza sanitaria da pubblico - Aziende sanitarie pubbliche della Regione</v>
          </cell>
          <cell r="N281">
            <v>7153.5</v>
          </cell>
          <cell r="O281">
            <v>0</v>
          </cell>
          <cell r="P281">
            <v>36669.949999999997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AB281">
            <v>0</v>
          </cell>
          <cell r="AD281">
            <v>0</v>
          </cell>
          <cell r="AE281">
            <v>0</v>
          </cell>
        </row>
        <row r="282">
          <cell r="F282" t="str">
            <v>70614000040</v>
          </cell>
          <cell r="G282" t="str">
            <v>Esami diagnostici da pubblico - Aziende sanitarie pubbliche della Regione</v>
          </cell>
          <cell r="H282" t="str">
            <v>BA1500</v>
          </cell>
          <cell r="I282">
            <v>70614000110</v>
          </cell>
          <cell r="J282" t="str">
            <v>706.140.00110</v>
          </cell>
          <cell r="K282" t="str">
            <v>Esami diagnostici da pubbl. - Az. sanit. pubbl. Reg.</v>
          </cell>
          <cell r="L282" t="str">
            <v>SI</v>
          </cell>
          <cell r="M282" t="str">
            <v>B.2.A.16.1)  Altri servizi sanitari e sociosanitari a rilevanza sanitaria da pubblico - Aziende sanitarie pubbliche della Regione</v>
          </cell>
          <cell r="N282">
            <v>642758.97</v>
          </cell>
          <cell r="O282">
            <v>617997.32999999996</v>
          </cell>
          <cell r="P282">
            <v>715859.29</v>
          </cell>
          <cell r="Q282">
            <v>11336.093333333332</v>
          </cell>
          <cell r="R282">
            <v>197838.26</v>
          </cell>
          <cell r="S282">
            <v>678831.57</v>
          </cell>
          <cell r="T282">
            <v>734176.77</v>
          </cell>
          <cell r="U282">
            <v>314661.75</v>
          </cell>
          <cell r="V282">
            <v>264592.83</v>
          </cell>
          <cell r="W282">
            <v>526245.14</v>
          </cell>
          <cell r="AB282">
            <v>314661.75</v>
          </cell>
          <cell r="AD282">
            <v>314661.75</v>
          </cell>
          <cell r="AE282">
            <v>314661.75</v>
          </cell>
        </row>
        <row r="283">
          <cell r="F283" t="str">
            <v>70614000045</v>
          </cell>
          <cell r="G283" t="str">
            <v>Altri servizi sanitari e sociosanitari a rilevanza sanitaria da pubblico - Aziende sanitarie pubbliche della Regione</v>
          </cell>
          <cell r="H283" t="str">
            <v>BA1500</v>
          </cell>
          <cell r="I283">
            <v>70614000115</v>
          </cell>
          <cell r="J283" t="str">
            <v>706.140.00115</v>
          </cell>
          <cell r="K283" t="str">
            <v>Altri servizi sanit. e sociosan. a rilev. sanit. da pubbl. - Az. sanit. pubbl. Reg.</v>
          </cell>
          <cell r="L283" t="str">
            <v>SI</v>
          </cell>
          <cell r="M283" t="str">
            <v>B.2.A.16.1)  Altri servizi sanitari e sociosanitari a rilevanza sanitaria da pubblico - Aziende sanitarie pubbliche della Regione</v>
          </cell>
          <cell r="N283">
            <v>33811.800000000003</v>
          </cell>
          <cell r="O283">
            <v>114394.5</v>
          </cell>
          <cell r="P283">
            <v>0</v>
          </cell>
          <cell r="Q283">
            <v>62785.253333333334</v>
          </cell>
          <cell r="R283">
            <v>97097.26</v>
          </cell>
          <cell r="S283">
            <v>72486.63</v>
          </cell>
          <cell r="T283">
            <v>63767.22</v>
          </cell>
          <cell r="U283">
            <v>14730.300000000001</v>
          </cell>
          <cell r="V283">
            <v>11047.73</v>
          </cell>
          <cell r="W283">
            <v>9820.2000000000007</v>
          </cell>
          <cell r="AB283">
            <v>14730.300000000001</v>
          </cell>
          <cell r="AD283">
            <v>14730.300000000001</v>
          </cell>
          <cell r="AE283">
            <v>14730.3</v>
          </cell>
        </row>
        <row r="284">
          <cell r="F284" t="str">
            <v>70614000050</v>
          </cell>
          <cell r="G284" t="str">
            <v>Visite spec. e consulti da pubblico - Altri soggetti pubblici della Regione</v>
          </cell>
          <cell r="H284" t="str">
            <v>BA1510</v>
          </cell>
          <cell r="I284">
            <v>70614000120</v>
          </cell>
          <cell r="J284" t="str">
            <v>706.140.00120</v>
          </cell>
          <cell r="K284" t="str">
            <v>Visite spec. e consulti da pubbl. - altri sogg. pubbl. della Reg.</v>
          </cell>
          <cell r="L284" t="str">
            <v>SI</v>
          </cell>
          <cell r="M284" t="str">
            <v>B.2.A.16.2)  Altri servizi sanitari e sociosanitari  a rilevanza sanitaria da pubblico - Altri soggetti pubblici della Regione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AB284">
            <v>0</v>
          </cell>
          <cell r="AD284">
            <v>0</v>
          </cell>
          <cell r="AE284">
            <v>0</v>
          </cell>
        </row>
        <row r="285">
          <cell r="F285" t="str">
            <v>70614000055</v>
          </cell>
          <cell r="G285" t="str">
            <v>Esami diagnostici da pubblico - Altri soggetti pubblici della Regione</v>
          </cell>
          <cell r="H285" t="str">
            <v>BA1510</v>
          </cell>
          <cell r="I285">
            <v>70614000125</v>
          </cell>
          <cell r="J285" t="str">
            <v>706.140.00125</v>
          </cell>
          <cell r="K285" t="str">
            <v>Esami diagnostici da pubbl. - altri sogg. pubbl. della Reg.</v>
          </cell>
          <cell r="L285" t="str">
            <v>SI</v>
          </cell>
          <cell r="M285" t="str">
            <v>B.2.A.16.2)  Altri servizi sanitari e sociosanitari  a rilevanza sanitaria da pubblico - Altri soggetti pubblici della Regione</v>
          </cell>
          <cell r="N285">
            <v>750.43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AB285">
            <v>0</v>
          </cell>
          <cell r="AD285">
            <v>0</v>
          </cell>
          <cell r="AE285">
            <v>0</v>
          </cell>
        </row>
        <row r="286">
          <cell r="F286" t="str">
            <v>70614000060</v>
          </cell>
          <cell r="G286" t="str">
            <v>Altri servizi sanitari e sociosanitari  a rilevanza sanitaria da pubblico - Altri soggetti pubblici della Regione</v>
          </cell>
          <cell r="H286" t="str">
            <v>BA1510</v>
          </cell>
          <cell r="I286">
            <v>70614000130</v>
          </cell>
          <cell r="J286" t="str">
            <v>706.140.00130</v>
          </cell>
          <cell r="K286" t="str">
            <v>Altri servizi sanit. e sociosan. a rilev. sanit. da pubbl. - altri sogg. pubbl. Reg.</v>
          </cell>
          <cell r="L286" t="str">
            <v>SI</v>
          </cell>
          <cell r="M286" t="str">
            <v>B.2.A.16.2)  Altri servizi sanitari e sociosanitari  a rilevanza sanitaria da pubblico - Altri soggetti pubblici della Regione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AB286">
            <v>0</v>
          </cell>
          <cell r="AD286">
            <v>0</v>
          </cell>
          <cell r="AE286">
            <v>0</v>
          </cell>
        </row>
        <row r="287">
          <cell r="F287" t="str">
            <v>70614000065</v>
          </cell>
          <cell r="G287" t="str">
            <v>Visite spec. e consulti da pubblico (Extraregione)</v>
          </cell>
          <cell r="H287" t="str">
            <v>BA1520</v>
          </cell>
          <cell r="I287">
            <v>70614000135</v>
          </cell>
          <cell r="J287" t="str">
            <v>706.140.00135</v>
          </cell>
          <cell r="K287" t="str">
            <v>Visite spec. e consulti da pubbl. (extrareg.)</v>
          </cell>
          <cell r="L287" t="str">
            <v>SI</v>
          </cell>
          <cell r="M287" t="str">
            <v>B.2.A.16.3) Altri servizi sanitari e sociosanitari a rilevanza sanitaria da pubblico (Extraregione)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AB287">
            <v>0</v>
          </cell>
          <cell r="AD287">
            <v>0</v>
          </cell>
          <cell r="AE287">
            <v>0</v>
          </cell>
        </row>
        <row r="288">
          <cell r="F288" t="str">
            <v>70614000070</v>
          </cell>
          <cell r="G288" t="str">
            <v>Esami diagnostici da pubblico (Extraregione)</v>
          </cell>
          <cell r="H288" t="str">
            <v>BA1520</v>
          </cell>
          <cell r="I288">
            <v>70614000140</v>
          </cell>
          <cell r="J288" t="str">
            <v>706.140.00140</v>
          </cell>
          <cell r="K288" t="str">
            <v>Esami diagnostici da pubbl. (extrareg.)</v>
          </cell>
          <cell r="L288" t="str">
            <v>SI</v>
          </cell>
          <cell r="M288" t="str">
            <v>B.2.A.16.3) Altri servizi sanitari e sociosanitari a rilevanza sanitaria da pubblico (Extraregione)</v>
          </cell>
          <cell r="N288">
            <v>89252.12</v>
          </cell>
          <cell r="O288">
            <v>92049.24</v>
          </cell>
          <cell r="P288">
            <v>86356.57</v>
          </cell>
          <cell r="Q288">
            <v>69143.066666666666</v>
          </cell>
          <cell r="R288">
            <v>106053.82</v>
          </cell>
          <cell r="S288">
            <v>67010.13</v>
          </cell>
          <cell r="T288">
            <v>78475.149999999994</v>
          </cell>
          <cell r="U288">
            <v>33805.050000000003</v>
          </cell>
          <cell r="V288">
            <v>30761.96</v>
          </cell>
          <cell r="W288">
            <v>56127.91</v>
          </cell>
          <cell r="AB288">
            <v>33805.050000000003</v>
          </cell>
          <cell r="AD288">
            <v>33805.050000000003</v>
          </cell>
          <cell r="AE288">
            <v>33805.050000000003</v>
          </cell>
        </row>
        <row r="289">
          <cell r="F289" t="str">
            <v>70614000075</v>
          </cell>
          <cell r="G289" t="str">
            <v>Altri servizi sanitari e sociosanitari a rilevanza sanitaria da pubblico (Extraregione)</v>
          </cell>
          <cell r="H289" t="str">
            <v>BA1520</v>
          </cell>
          <cell r="I289">
            <v>70614000145</v>
          </cell>
          <cell r="J289" t="str">
            <v>706.140.00145</v>
          </cell>
          <cell r="K289" t="str">
            <v>Altri servizi sanit. e sociosan. a rilev. sanit. da pubbl. (extrareg.)</v>
          </cell>
          <cell r="L289" t="str">
            <v>SI</v>
          </cell>
          <cell r="M289" t="str">
            <v>B.2.A.16.3) Altri servizi sanitari e sociosanitari a rilevanza sanitaria da pubblico (Extraregione)</v>
          </cell>
          <cell r="N289">
            <v>893.95</v>
          </cell>
          <cell r="O289">
            <v>108092</v>
          </cell>
          <cell r="P289">
            <v>0</v>
          </cell>
          <cell r="Q289">
            <v>74949.333333333328</v>
          </cell>
          <cell r="R289">
            <v>26499</v>
          </cell>
          <cell r="S289">
            <v>0</v>
          </cell>
          <cell r="T289">
            <v>3008.83</v>
          </cell>
          <cell r="U289">
            <v>0</v>
          </cell>
          <cell r="V289">
            <v>0</v>
          </cell>
          <cell r="W289">
            <v>36000</v>
          </cell>
          <cell r="AB289">
            <v>0</v>
          </cell>
          <cell r="AD289">
            <v>0</v>
          </cell>
          <cell r="AE289">
            <v>0</v>
          </cell>
        </row>
        <row r="290">
          <cell r="F290" t="str">
            <v>70614000080</v>
          </cell>
          <cell r="G290" t="str">
            <v>Visite spec. e consulti da privato</v>
          </cell>
          <cell r="H290" t="str">
            <v>BA1530</v>
          </cell>
          <cell r="I290">
            <v>70614000150</v>
          </cell>
          <cell r="J290" t="str">
            <v>706.140.00150</v>
          </cell>
          <cell r="K290" t="str">
            <v>Visite spec. e consulti da privato</v>
          </cell>
          <cell r="L290" t="str">
            <v>SI</v>
          </cell>
          <cell r="M290" t="str">
            <v>B.2.A.16.4)  Altri servizi sanitari da privato</v>
          </cell>
          <cell r="N290">
            <v>0</v>
          </cell>
          <cell r="O290">
            <v>2666.58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AB290">
            <v>0</v>
          </cell>
          <cell r="AD290">
            <v>0</v>
          </cell>
          <cell r="AE290">
            <v>0</v>
          </cell>
        </row>
        <row r="291">
          <cell r="F291" t="str">
            <v>70614000085</v>
          </cell>
          <cell r="G291" t="str">
            <v>Esami diagnostici da privato</v>
          </cell>
          <cell r="H291" t="str">
            <v>BA1530</v>
          </cell>
          <cell r="I291">
            <v>70614000155</v>
          </cell>
          <cell r="J291" t="str">
            <v>706.140.00155</v>
          </cell>
          <cell r="K291" t="str">
            <v>Esami diagnostici da privato</v>
          </cell>
          <cell r="L291" t="str">
            <v>SI</v>
          </cell>
          <cell r="M291" t="str">
            <v>B.2.A.16.4)  Altri servizi sanitari da privato</v>
          </cell>
          <cell r="N291">
            <v>186396.72</v>
          </cell>
          <cell r="O291">
            <v>176474.55</v>
          </cell>
          <cell r="P291">
            <v>13470.5</v>
          </cell>
          <cell r="Q291">
            <v>115917.45333333332</v>
          </cell>
          <cell r="R291">
            <v>118860.76</v>
          </cell>
          <cell r="S291">
            <v>182293.45</v>
          </cell>
          <cell r="T291">
            <v>218326.03</v>
          </cell>
          <cell r="U291">
            <v>194228.44500000001</v>
          </cell>
          <cell r="V291">
            <v>157851.85</v>
          </cell>
          <cell r="W291">
            <v>192296.92</v>
          </cell>
          <cell r="AB291">
            <v>194228.44500000001</v>
          </cell>
          <cell r="AD291">
            <v>194228.44500000001</v>
          </cell>
          <cell r="AE291">
            <v>194228.45</v>
          </cell>
        </row>
        <row r="292">
          <cell r="F292" t="str">
            <v>70614000090</v>
          </cell>
          <cell r="G292" t="str">
            <v>Altri servizi sanitari da privato</v>
          </cell>
          <cell r="H292" t="str">
            <v>BA1530</v>
          </cell>
          <cell r="I292">
            <v>70614000160</v>
          </cell>
          <cell r="J292" t="str">
            <v>706.140.00160</v>
          </cell>
          <cell r="K292" t="str">
            <v>Altri servizi sanitari da privato</v>
          </cell>
          <cell r="L292" t="str">
            <v>SI</v>
          </cell>
          <cell r="M292" t="str">
            <v>B.2.A.16.4)  Altri servizi sanitari da privato</v>
          </cell>
          <cell r="N292">
            <v>5483287.5700000003</v>
          </cell>
          <cell r="O292">
            <v>4617053.8</v>
          </cell>
          <cell r="P292">
            <v>5725870.4000000004</v>
          </cell>
          <cell r="Q292">
            <v>1251668.3733333331</v>
          </cell>
          <cell r="R292">
            <v>5377103.2300000004</v>
          </cell>
          <cell r="S292">
            <v>5314493.63</v>
          </cell>
          <cell r="T292">
            <v>4280452.95</v>
          </cell>
          <cell r="U292">
            <v>4998856.7942857146</v>
          </cell>
          <cell r="V292">
            <v>3777942.6</v>
          </cell>
          <cell r="W292">
            <v>4124205.14</v>
          </cell>
          <cell r="Z292">
            <v>4186425.932</v>
          </cell>
          <cell r="AB292">
            <v>4998856.7942857146</v>
          </cell>
          <cell r="AD292">
            <v>4998856.7942857146</v>
          </cell>
          <cell r="AE292">
            <v>4998856.79</v>
          </cell>
        </row>
        <row r="293">
          <cell r="F293" t="str">
            <v>70614000100</v>
          </cell>
          <cell r="G293" t="str">
            <v>Costi per servizi sanitari - Mobilità internazionale passiva</v>
          </cell>
          <cell r="H293" t="str">
            <v>BA1540</v>
          </cell>
          <cell r="I293">
            <v>70614000165</v>
          </cell>
          <cell r="J293" t="str">
            <v>706.140.00165</v>
          </cell>
          <cell r="K293" t="str">
            <v>Costi per servizi sanitari - Mobilità internazionale passiva</v>
          </cell>
          <cell r="L293" t="str">
            <v>SI</v>
          </cell>
          <cell r="M293" t="str">
            <v>B.2.A.16.5)  Costi per servizi sanitari - Mobilità internazionale passiva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AB293">
            <v>0</v>
          </cell>
          <cell r="AD293">
            <v>0</v>
          </cell>
          <cell r="AE293">
            <v>0</v>
          </cell>
        </row>
        <row r="294">
          <cell r="F294" t="str">
            <v>70614000110</v>
          </cell>
          <cell r="G294" t="str">
            <v>Costi per servizi sanitari - Mobilità internazionale passiva rilevata dalle ASL</v>
          </cell>
          <cell r="H294" t="str">
            <v>BA1541</v>
          </cell>
          <cell r="I294">
            <v>70614000205</v>
          </cell>
          <cell r="J294" t="str">
            <v>706.140.00205</v>
          </cell>
          <cell r="K294" t="str">
            <v>Costi per servizi sanitari - Mobilità internazionale passiva rilevata dalle ASL</v>
          </cell>
          <cell r="L294" t="str">
            <v>SI</v>
          </cell>
          <cell r="M294" t="str">
            <v>B.2.A.16.6)  Costi per servizi sanitari - Mobilità internazionale passiva rilevata dalle ASL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AB294">
            <v>0</v>
          </cell>
          <cell r="AD294">
            <v>0</v>
          </cell>
          <cell r="AE294">
            <v>0</v>
          </cell>
        </row>
        <row r="295">
          <cell r="F295" t="str">
            <v>70614000115</v>
          </cell>
          <cell r="G295" t="str">
            <v>Costi per prestazioni sanitarie erogate da Aziende sanitarie estere (Fatturate direttamente</v>
          </cell>
          <cell r="H295" t="str">
            <v>BA1542</v>
          </cell>
          <cell r="I295">
            <v>70614000210</v>
          </cell>
          <cell r="J295" t="str">
            <v>706.140.00210</v>
          </cell>
          <cell r="K295" t="str">
            <v>Costi per prestazioni sanitarie erogate da Aziende sanitarie estere (Fatturate direttamente</v>
          </cell>
          <cell r="L295" t="str">
            <v>SI</v>
          </cell>
          <cell r="M295" t="str">
            <v>B.2.A.16.7) Costi per prestazioni sanitarie erogate da aziende sanitarie estere (fatturate direttamente)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AB295">
            <v>0</v>
          </cell>
          <cell r="AD295">
            <v>0</v>
          </cell>
          <cell r="AE295">
            <v>0</v>
          </cell>
        </row>
        <row r="296">
          <cell r="F296" t="str">
            <v>70614000120</v>
          </cell>
          <cell r="G296" t="str">
            <v>Costi GSA per differenziale saldo mobilità interregionale</v>
          </cell>
          <cell r="H296" t="str">
            <v>BA1550</v>
          </cell>
          <cell r="I296">
            <v>70614000215</v>
          </cell>
          <cell r="J296" t="str">
            <v>706.140.00215</v>
          </cell>
          <cell r="K296" t="str">
            <v>Costi GSA per differenziale saldo mobilità</v>
          </cell>
          <cell r="L296" t="str">
            <v>SI</v>
          </cell>
          <cell r="M296" t="str">
            <v>B.2.A.17) Costi GSA per differenziale saldo mobilità interregionale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AB296">
            <v>0</v>
          </cell>
          <cell r="AD296">
            <v>0</v>
          </cell>
          <cell r="AE296">
            <v>0</v>
          </cell>
        </row>
        <row r="297">
          <cell r="F297" t="str">
            <v>707</v>
          </cell>
          <cell r="G297" t="str">
            <v>MOBILITA' SANITARIA</v>
          </cell>
          <cell r="I297">
            <v>707</v>
          </cell>
          <cell r="J297">
            <v>707</v>
          </cell>
          <cell r="K297" t="str">
            <v>MOBILITA' SANITARIA</v>
          </cell>
          <cell r="L297" t="str">
            <v>NO</v>
          </cell>
          <cell r="N297">
            <v>0</v>
          </cell>
          <cell r="O297">
            <v>0</v>
          </cell>
          <cell r="P297">
            <v>0</v>
          </cell>
          <cell r="R297">
            <v>0</v>
          </cell>
          <cell r="T297">
            <v>0</v>
          </cell>
          <cell r="U297">
            <v>0</v>
          </cell>
          <cell r="V297">
            <v>0</v>
          </cell>
          <cell r="AB297">
            <v>0</v>
          </cell>
          <cell r="AD297">
            <v>0</v>
          </cell>
          <cell r="AE297">
            <v>0</v>
          </cell>
        </row>
        <row r="298">
          <cell r="F298" t="str">
            <v>707100</v>
          </cell>
          <cell r="G298" t="str">
            <v>MOBILITA' SANITARIA REGIONALE</v>
          </cell>
          <cell r="I298">
            <v>707100</v>
          </cell>
          <cell r="J298" t="str">
            <v>707.100</v>
          </cell>
          <cell r="K298" t="str">
            <v>MOBILITA' SANITARIA REGIONALE</v>
          </cell>
          <cell r="L298" t="str">
            <v>NO</v>
          </cell>
          <cell r="N298">
            <v>0</v>
          </cell>
          <cell r="O298">
            <v>0</v>
          </cell>
          <cell r="P298">
            <v>0</v>
          </cell>
          <cell r="R298">
            <v>0</v>
          </cell>
          <cell r="T298">
            <v>0</v>
          </cell>
          <cell r="U298">
            <v>0</v>
          </cell>
          <cell r="V298">
            <v>0</v>
          </cell>
          <cell r="AB298">
            <v>0</v>
          </cell>
          <cell r="AD298">
            <v>0</v>
          </cell>
          <cell r="AE298">
            <v>0</v>
          </cell>
        </row>
        <row r="299">
          <cell r="F299" t="str">
            <v>70710000005</v>
          </cell>
          <cell r="G299" t="str">
            <v>Ass. Farmaceutica - Mob. sanitaria pass. intrareg.</v>
          </cell>
          <cell r="H299" t="str">
            <v>BA0510</v>
          </cell>
          <cell r="I299">
            <v>70710000005</v>
          </cell>
          <cell r="J299" t="str">
            <v>707.100.00005</v>
          </cell>
          <cell r="K299" t="str">
            <v>Ass. Farmaceutica - Mob. pass. intrareg.</v>
          </cell>
          <cell r="L299" t="str">
            <v>SI</v>
          </cell>
          <cell r="M299" t="str">
            <v>B.2.A.2.2) - da pubblico (Aziende sanitarie pubbliche della Regione)- Mobilità intraregionale</v>
          </cell>
          <cell r="N299">
            <v>401299</v>
          </cell>
          <cell r="O299">
            <v>319679</v>
          </cell>
          <cell r="P299">
            <v>570331</v>
          </cell>
          <cell r="Q299">
            <v>401299</v>
          </cell>
          <cell r="R299">
            <v>189838</v>
          </cell>
          <cell r="S299">
            <v>189838</v>
          </cell>
          <cell r="T299">
            <v>300532</v>
          </cell>
          <cell r="U299">
            <v>300532</v>
          </cell>
          <cell r="V299">
            <v>225399</v>
          </cell>
          <cell r="Y299">
            <v>300532</v>
          </cell>
          <cell r="AB299">
            <v>300532</v>
          </cell>
          <cell r="AD299">
            <v>300532</v>
          </cell>
          <cell r="AE299">
            <v>300532</v>
          </cell>
        </row>
        <row r="300">
          <cell r="F300" t="str">
            <v>70710000010</v>
          </cell>
          <cell r="G300" t="str">
            <v>Medicina di base - Mob. Sanit. passiva intrareg.</v>
          </cell>
          <cell r="H300" t="str">
            <v>BA0470</v>
          </cell>
          <cell r="I300">
            <v>70710000010</v>
          </cell>
          <cell r="J300" t="str">
            <v>707.100.00010</v>
          </cell>
          <cell r="K300" t="str">
            <v>Medicina di base - Mob. pass. intrareg.</v>
          </cell>
          <cell r="L300" t="str">
            <v>SI</v>
          </cell>
          <cell r="M300" t="str">
            <v>B.2.A.1.2) - da pubblico (Aziende sanitarie pubbliche della Regione) - Mobilità intraregionale</v>
          </cell>
          <cell r="N300">
            <v>122925</v>
          </cell>
          <cell r="O300">
            <v>112320</v>
          </cell>
          <cell r="P300">
            <v>119700</v>
          </cell>
          <cell r="Q300">
            <v>122925</v>
          </cell>
          <cell r="R300">
            <v>123750</v>
          </cell>
          <cell r="S300">
            <v>123750</v>
          </cell>
          <cell r="T300">
            <v>127650</v>
          </cell>
          <cell r="U300">
            <v>127650</v>
          </cell>
          <cell r="V300">
            <v>95737.5</v>
          </cell>
          <cell r="Y300">
            <v>127650</v>
          </cell>
          <cell r="AB300">
            <v>127650</v>
          </cell>
          <cell r="AD300">
            <v>127650</v>
          </cell>
          <cell r="AE300">
            <v>127650</v>
          </cell>
        </row>
        <row r="301">
          <cell r="F301" t="str">
            <v>70710000015</v>
          </cell>
          <cell r="G301" t="str">
            <v>Somministrazione diretta  - Mobilità pass. Intraregionale v/ ASL-AOU</v>
          </cell>
          <cell r="H301" t="str">
            <v>BA0970</v>
          </cell>
          <cell r="I301">
            <v>70710000100</v>
          </cell>
          <cell r="J301" t="str">
            <v>707.100.00100</v>
          </cell>
          <cell r="K301" t="str">
            <v>Somministraz. diretta  - Mob. pass. intrareg. v/ ASL-AOU</v>
          </cell>
          <cell r="L301" t="str">
            <v>SI</v>
          </cell>
          <cell r="M301" t="str">
            <v>B.2.A.9.1) - da pubblico (Aziende sanitarie pubbliche della Regione) - Mobilità intraregionale</v>
          </cell>
          <cell r="N301">
            <v>8553900</v>
          </cell>
          <cell r="O301">
            <v>8921249</v>
          </cell>
          <cell r="P301">
            <v>10640520</v>
          </cell>
          <cell r="Q301">
            <v>8553900</v>
          </cell>
          <cell r="R301">
            <v>8994712</v>
          </cell>
          <cell r="S301">
            <v>8994712</v>
          </cell>
          <cell r="T301">
            <v>7868725</v>
          </cell>
          <cell r="U301">
            <v>7868725</v>
          </cell>
          <cell r="V301">
            <v>5901543.75</v>
          </cell>
          <cell r="Y301">
            <v>7868725</v>
          </cell>
          <cell r="AB301">
            <v>7868725</v>
          </cell>
          <cell r="AC301">
            <v>141332</v>
          </cell>
          <cell r="AD301">
            <v>8010057</v>
          </cell>
          <cell r="AE301">
            <v>8010057</v>
          </cell>
        </row>
        <row r="302">
          <cell r="F302" t="str">
            <v>70710000020</v>
          </cell>
          <cell r="G302" t="str">
            <v>Somministrazione diretta  - Mobilità pass. Intraregionale v/IRCCS pubb.</v>
          </cell>
          <cell r="H302" t="str">
            <v>BA0970</v>
          </cell>
          <cell r="I302">
            <v>70710000105</v>
          </cell>
          <cell r="J302" t="str">
            <v>707.100.00105</v>
          </cell>
          <cell r="K302" t="str">
            <v>Somministraz. diretta  - Mob. pass. intrareg. v/IRCCS pubb.</v>
          </cell>
          <cell r="L302" t="str">
            <v>SI</v>
          </cell>
          <cell r="M302" t="str">
            <v>B.2.A.9.1) - da pubblico (Aziende sanitarie pubbliche della Regione) - Mobilità intraregionale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Y302">
            <v>0</v>
          </cell>
          <cell r="AB302">
            <v>0</v>
          </cell>
          <cell r="AD302">
            <v>0</v>
          </cell>
          <cell r="AE302">
            <v>0</v>
          </cell>
        </row>
        <row r="303">
          <cell r="F303" t="str">
            <v>70710000025</v>
          </cell>
          <cell r="G303" t="str">
            <v>Somministrazione diretta  - Mob.  passiva Intrareg. v/IRCCS privati</v>
          </cell>
          <cell r="H303" t="str">
            <v>BA1000</v>
          </cell>
          <cell r="I303">
            <v>70710000110</v>
          </cell>
          <cell r="J303" t="str">
            <v>707.100.00110</v>
          </cell>
          <cell r="K303" t="str">
            <v>Somministraz. diretta  - Mob. pass. intrareg. v/IRCCS priv.</v>
          </cell>
          <cell r="L303" t="str">
            <v>SI</v>
          </cell>
          <cell r="M303" t="str">
            <v>B.2.A.9.4) - da privato (intraregionale)</v>
          </cell>
          <cell r="N303">
            <v>973590</v>
          </cell>
          <cell r="O303">
            <v>918673</v>
          </cell>
          <cell r="P303">
            <v>2152952</v>
          </cell>
          <cell r="Q303">
            <v>1049115</v>
          </cell>
          <cell r="R303">
            <v>799777</v>
          </cell>
          <cell r="S303">
            <v>799777</v>
          </cell>
          <cell r="T303">
            <v>561127</v>
          </cell>
          <cell r="U303">
            <v>561127</v>
          </cell>
          <cell r="V303">
            <v>420845.25</v>
          </cell>
          <cell r="Y303">
            <v>561127</v>
          </cell>
          <cell r="AB303">
            <v>561127</v>
          </cell>
          <cell r="AD303">
            <v>561127</v>
          </cell>
          <cell r="AE303">
            <v>561127</v>
          </cell>
        </row>
        <row r="304">
          <cell r="F304" t="str">
            <v>70710000030</v>
          </cell>
          <cell r="G304" t="str">
            <v>Somministrazione diretta  - Mob.  passiva intrareg. v/EE</v>
          </cell>
          <cell r="H304" t="str">
            <v>BA1000</v>
          </cell>
          <cell r="I304">
            <v>70710000115</v>
          </cell>
          <cell r="J304" t="str">
            <v>707.100.00115</v>
          </cell>
          <cell r="K304" t="str">
            <v>Somministraz. diretta  - Mob. pass. intrareg. v/EE</v>
          </cell>
          <cell r="L304" t="str">
            <v>SI</v>
          </cell>
          <cell r="M304" t="str">
            <v>B.2.A.9.4) - da privato (intraregionale)</v>
          </cell>
          <cell r="N304">
            <v>1003837</v>
          </cell>
          <cell r="O304">
            <v>894537</v>
          </cell>
          <cell r="P304">
            <v>0</v>
          </cell>
          <cell r="Q304">
            <v>1103837</v>
          </cell>
          <cell r="R304">
            <v>874556</v>
          </cell>
          <cell r="S304">
            <v>874556</v>
          </cell>
          <cell r="T304">
            <v>730204</v>
          </cell>
          <cell r="U304">
            <v>730204</v>
          </cell>
          <cell r="V304">
            <v>547653</v>
          </cell>
          <cell r="Y304">
            <v>730204</v>
          </cell>
          <cell r="AB304">
            <v>730204</v>
          </cell>
          <cell r="AD304">
            <v>730204</v>
          </cell>
          <cell r="AE304">
            <v>730204</v>
          </cell>
        </row>
        <row r="305">
          <cell r="F305" t="str">
            <v>70710000035</v>
          </cell>
          <cell r="G305" t="str">
            <v>Ass. Specialistica  - Mobilità pass. Intraregionale v/ ASL-AOU</v>
          </cell>
          <cell r="H305" t="str">
            <v>BA0540</v>
          </cell>
          <cell r="I305">
            <v>70710000200</v>
          </cell>
          <cell r="J305" t="str">
            <v>707.100.00200</v>
          </cell>
          <cell r="K305" t="str">
            <v>Ass. Specialistica - Mob. pass. intrareg. v/ ASL-AOU</v>
          </cell>
          <cell r="L305" t="str">
            <v>SI</v>
          </cell>
          <cell r="M305" t="str">
            <v>B.2.A.3.1) - da pubblico (Aziende sanitarie pubbliche della Regione)</v>
          </cell>
          <cell r="N305">
            <v>11031984</v>
          </cell>
          <cell r="O305">
            <v>8962608</v>
          </cell>
          <cell r="P305">
            <v>12107918</v>
          </cell>
          <cell r="Q305">
            <v>11031984</v>
          </cell>
          <cell r="R305">
            <v>13358508</v>
          </cell>
          <cell r="S305">
            <v>13358508</v>
          </cell>
          <cell r="T305">
            <v>15094024</v>
          </cell>
          <cell r="U305">
            <v>15094024</v>
          </cell>
          <cell r="V305">
            <v>11320518</v>
          </cell>
          <cell r="Y305">
            <v>15094024</v>
          </cell>
          <cell r="AB305">
            <v>15094024</v>
          </cell>
          <cell r="AC305">
            <v>305162</v>
          </cell>
          <cell r="AD305">
            <v>15399186</v>
          </cell>
          <cell r="AE305">
            <v>15399186</v>
          </cell>
        </row>
        <row r="306">
          <cell r="F306" t="str">
            <v>70710000040</v>
          </cell>
          <cell r="G306" t="str">
            <v>Ass. Specialistica  - Mobilità pass. Intraregionale v/IRCCS pubb.</v>
          </cell>
          <cell r="H306" t="str">
            <v>BA0540</v>
          </cell>
          <cell r="I306">
            <v>70710000205</v>
          </cell>
          <cell r="J306" t="str">
            <v>707.100.00205</v>
          </cell>
          <cell r="K306" t="str">
            <v>Ass. Specialistica - Mob. pass. intrareg. v/IRCCS pubb.</v>
          </cell>
          <cell r="L306" t="str">
            <v>SI</v>
          </cell>
          <cell r="M306" t="str">
            <v>B.2.A.3.1) - da pubblico (Aziende sanitarie pubbliche della Regione)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Y306">
            <v>0</v>
          </cell>
          <cell r="AB306">
            <v>0</v>
          </cell>
          <cell r="AD306">
            <v>0</v>
          </cell>
          <cell r="AE306">
            <v>0</v>
          </cell>
        </row>
        <row r="307">
          <cell r="F307" t="str">
            <v>70710000045</v>
          </cell>
          <cell r="G307" t="str">
            <v>Prestazioni di pronto soccoro non seguite da ricovero - da pubblico (Aziende sanitarie pubbliche della Regione)</v>
          </cell>
          <cell r="H307" t="str">
            <v>BA0541</v>
          </cell>
          <cell r="I307">
            <v>70710000206</v>
          </cell>
          <cell r="J307" t="str">
            <v>707.100.00206</v>
          </cell>
          <cell r="K307" t="str">
            <v>Prestazioni di pronto soccoro non seguite da ricovero - da pubblico (Aziende sanitarie pubbliche della Regione)</v>
          </cell>
          <cell r="L307" t="str">
            <v>SI</v>
          </cell>
          <cell r="M307" t="str">
            <v>B.2.A.3.2) prestazioni di pronto soccorso  non seguite da ricovero - da pubblico (Aziende sanitarie pubbliche della Regione)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Y307">
            <v>0</v>
          </cell>
          <cell r="AB307">
            <v>0</v>
          </cell>
          <cell r="AD307">
            <v>0</v>
          </cell>
          <cell r="AE307">
            <v>0</v>
          </cell>
        </row>
        <row r="308">
          <cell r="F308" t="str">
            <v>70710000050</v>
          </cell>
          <cell r="G308" t="str">
            <v>Ass. Specialistica - Mob.San.pass.intrareg.v/IRCSS privati e Policlinici privati</v>
          </cell>
          <cell r="H308" t="str">
            <v>BA0590</v>
          </cell>
          <cell r="I308">
            <v>70710000210</v>
          </cell>
          <cell r="J308" t="str">
            <v>707.100.00210</v>
          </cell>
          <cell r="K308" t="str">
            <v>Ass. Specialistica - Mob. pass. intrareg. v/IRCSS e Policlinici priv.</v>
          </cell>
          <cell r="L308" t="str">
            <v>SI</v>
          </cell>
          <cell r="M308" t="str">
            <v>B.2.A.3.8.A) Servizi sanitari per assistenza specialistica da IRCCS privati e Policlinici privati</v>
          </cell>
          <cell r="N308">
            <v>2997507</v>
          </cell>
          <cell r="O308">
            <v>1987734</v>
          </cell>
          <cell r="P308">
            <v>2741726</v>
          </cell>
          <cell r="Q308">
            <v>2741726</v>
          </cell>
          <cell r="R308">
            <v>2893868</v>
          </cell>
          <cell r="S308">
            <v>2893868</v>
          </cell>
          <cell r="T308">
            <v>3072579</v>
          </cell>
          <cell r="U308">
            <v>3072579</v>
          </cell>
          <cell r="V308">
            <v>2304434.25</v>
          </cell>
          <cell r="Y308">
            <v>3072579</v>
          </cell>
          <cell r="AB308">
            <v>3072579</v>
          </cell>
          <cell r="AD308">
            <v>3072579</v>
          </cell>
          <cell r="AE308">
            <v>3072579</v>
          </cell>
        </row>
        <row r="309">
          <cell r="F309" t="str">
            <v>70710000055</v>
          </cell>
          <cell r="G309" t="str">
            <v>Servizi sanitari per prestazioni di pronto soccorso non seguite da ricovero - da IRCCS Privati e Poclinici Privati</v>
          </cell>
          <cell r="H309" t="str">
            <v>BA0591</v>
          </cell>
          <cell r="I309">
            <v>70710000211</v>
          </cell>
          <cell r="J309" t="str">
            <v>707.100.00211</v>
          </cell>
          <cell r="K309" t="str">
            <v>Servizi sanitari per prestazioni di pronto soccorso non seguite da ricovero - da IRCCS Privati e Poclinici Privati</v>
          </cell>
          <cell r="L309" t="str">
            <v>SI</v>
          </cell>
          <cell r="M309" t="str">
            <v>B.2.A.3.8.B) Servizi sanitari per prestazioni di pronto soccorso non seguite da ricovero - da IRCCS privati e Policlinici privati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Y309">
            <v>0</v>
          </cell>
          <cell r="AB309">
            <v>0</v>
          </cell>
          <cell r="AD309">
            <v>0</v>
          </cell>
          <cell r="AE309">
            <v>0</v>
          </cell>
        </row>
        <row r="310">
          <cell r="F310" t="str">
            <v>70710000060</v>
          </cell>
          <cell r="G310" t="str">
            <v>Ass. Specialistica - Mob. San. pass. intrareg. v/E.E.</v>
          </cell>
          <cell r="H310" t="str">
            <v>BA0600</v>
          </cell>
          <cell r="I310">
            <v>70710000215</v>
          </cell>
          <cell r="J310" t="str">
            <v>707.100.00215</v>
          </cell>
          <cell r="K310" t="str">
            <v>Ass. Specialistica - Mob. pass. intrareg. v/E.E.</v>
          </cell>
          <cell r="L310" t="str">
            <v>SI</v>
          </cell>
          <cell r="M310" t="str">
            <v>B.2.A.3.8.C) Servizi sanitari per assistenza specialistica da Ospedali Classificati privati</v>
          </cell>
          <cell r="N310">
            <v>1470313</v>
          </cell>
          <cell r="O310">
            <v>1078102</v>
          </cell>
          <cell r="P310">
            <v>985153</v>
          </cell>
          <cell r="Q310">
            <v>985153</v>
          </cell>
          <cell r="R310">
            <v>1538342</v>
          </cell>
          <cell r="S310">
            <v>1538342</v>
          </cell>
          <cell r="T310">
            <v>1638876</v>
          </cell>
          <cell r="U310">
            <v>1638876</v>
          </cell>
          <cell r="V310">
            <v>1229157</v>
          </cell>
          <cell r="Y310">
            <v>1638876</v>
          </cell>
          <cell r="AB310">
            <v>1638876</v>
          </cell>
          <cell r="AD310">
            <v>1638876</v>
          </cell>
          <cell r="AE310">
            <v>1638876</v>
          </cell>
        </row>
        <row r="311">
          <cell r="F311" t="str">
            <v>70710000065</v>
          </cell>
          <cell r="G311" t="str">
            <v>Servizi sanitari per prestazioni di pronto soccorso non seguite da ricovero - da Ospedali Classificati Privati</v>
          </cell>
          <cell r="H311" t="str">
            <v>BA0601</v>
          </cell>
          <cell r="I311">
            <v>70710000216</v>
          </cell>
          <cell r="J311" t="str">
            <v>707.100.00216</v>
          </cell>
          <cell r="K311" t="str">
            <v>Servizi sanitari per prestazioni di pronto soccorso non seguite da ricovero - da Ospedali Classificati Privati</v>
          </cell>
          <cell r="L311" t="str">
            <v>SI</v>
          </cell>
          <cell r="M311" t="str">
            <v>B.2.A.3.8.D) Servizi sanitari per prestazioni di pronto soccorso non seguite da ricovero - da Ospedali Classificati privati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Y311">
            <v>0</v>
          </cell>
          <cell r="AB311">
            <v>0</v>
          </cell>
          <cell r="AD311">
            <v>0</v>
          </cell>
          <cell r="AE311">
            <v>0</v>
          </cell>
        </row>
        <row r="312">
          <cell r="F312" t="str">
            <v>70710000070</v>
          </cell>
          <cell r="G312" t="str">
            <v>Ass. Riabilitativa  - Mobilità pass. Intraregionale</v>
          </cell>
          <cell r="H312" t="str">
            <v>BA0650</v>
          </cell>
          <cell r="I312">
            <v>70710000300</v>
          </cell>
          <cell r="J312" t="str">
            <v>707.100.00300</v>
          </cell>
          <cell r="K312" t="str">
            <v>Ass. Riabilitativa  - Mob. pass. intrareg.</v>
          </cell>
          <cell r="L312" t="str">
            <v>SI</v>
          </cell>
          <cell r="M312" t="str">
            <v>B.2.A.4.1) - da pubblico (Aziende sanitarie pubbliche della Regione)</v>
          </cell>
          <cell r="N312">
            <v>214224</v>
          </cell>
          <cell r="O312">
            <v>386780</v>
          </cell>
          <cell r="P312">
            <v>580104</v>
          </cell>
          <cell r="Q312">
            <v>214224</v>
          </cell>
          <cell r="R312">
            <v>254675</v>
          </cell>
          <cell r="S312">
            <v>254675</v>
          </cell>
          <cell r="T312">
            <v>2551046</v>
          </cell>
          <cell r="U312">
            <v>2551046</v>
          </cell>
          <cell r="V312">
            <v>1913284.5</v>
          </cell>
          <cell r="Y312">
            <v>2551046</v>
          </cell>
          <cell r="AB312">
            <v>2551046</v>
          </cell>
          <cell r="AD312">
            <v>2551046</v>
          </cell>
          <cell r="AE312">
            <v>2551046</v>
          </cell>
        </row>
        <row r="313">
          <cell r="F313" t="str">
            <v>70710000075</v>
          </cell>
          <cell r="G313" t="str">
            <v>Ass. termale  - Mobilità pass. Intraregionale</v>
          </cell>
          <cell r="H313" t="str">
            <v>BA1040</v>
          </cell>
          <cell r="I313">
            <v>70710000305</v>
          </cell>
          <cell r="J313" t="str">
            <v>707.100.00305</v>
          </cell>
          <cell r="K313" t="str">
            <v>Ass. termale - Mob. pass. intrareg.</v>
          </cell>
          <cell r="L313" t="str">
            <v>SI</v>
          </cell>
          <cell r="M313" t="str">
            <v>B.2.A.10.1) - da pubblico (Aziende sanitarie pubbliche della Regione) - Mobilità intraregionale</v>
          </cell>
          <cell r="N313">
            <v>8432</v>
          </cell>
          <cell r="O313">
            <v>3686</v>
          </cell>
          <cell r="P313">
            <v>15347</v>
          </cell>
          <cell r="Q313">
            <v>8432</v>
          </cell>
          <cell r="R313">
            <v>9213</v>
          </cell>
          <cell r="S313">
            <v>9213</v>
          </cell>
          <cell r="T313">
            <v>14087</v>
          </cell>
          <cell r="U313">
            <v>14087</v>
          </cell>
          <cell r="V313">
            <v>10565.25</v>
          </cell>
          <cell r="Y313">
            <v>14087</v>
          </cell>
          <cell r="AB313">
            <v>14087</v>
          </cell>
          <cell r="AD313">
            <v>14087</v>
          </cell>
          <cell r="AE313">
            <v>14087</v>
          </cell>
        </row>
        <row r="314">
          <cell r="F314" t="str">
            <v>70710000080</v>
          </cell>
          <cell r="G314" t="str">
            <v>Ass. Ospedaliera  - Mobilità pass. Intraregionale v/ ASL-AOU</v>
          </cell>
          <cell r="H314" t="str">
            <v>BA0810</v>
          </cell>
          <cell r="I314">
            <v>70710000400</v>
          </cell>
          <cell r="J314" t="str">
            <v>707.100.00400</v>
          </cell>
          <cell r="K314" t="str">
            <v>Ass. Ospedaliera - Mob. pass. intrareg. v/ ASL-AOU</v>
          </cell>
          <cell r="L314" t="str">
            <v>SI</v>
          </cell>
          <cell r="M314" t="str">
            <v>B.2.A.7.1) - da pubblico (Aziende sanitarie pubbliche della Regione)</v>
          </cell>
          <cell r="N314">
            <v>49999013</v>
          </cell>
          <cell r="O314">
            <v>40737247</v>
          </cell>
          <cell r="P314">
            <v>46979307</v>
          </cell>
          <cell r="Q314">
            <v>49999013</v>
          </cell>
          <cell r="R314">
            <v>50642755</v>
          </cell>
          <cell r="S314">
            <v>56593278.710000001</v>
          </cell>
          <cell r="T314">
            <v>49382079</v>
          </cell>
          <cell r="U314">
            <v>49382079</v>
          </cell>
          <cell r="V314">
            <v>37036559.25</v>
          </cell>
          <cell r="Y314">
            <v>49382079</v>
          </cell>
          <cell r="AB314">
            <v>49382079</v>
          </cell>
          <cell r="AC314">
            <v>1674673</v>
          </cell>
          <cell r="AD314">
            <v>51056752</v>
          </cell>
          <cell r="AE314">
            <v>51056752</v>
          </cell>
        </row>
        <row r="315">
          <cell r="F315" t="str">
            <v>70710000085</v>
          </cell>
          <cell r="G315" t="str">
            <v>Ass. Ospedaliera  - Mobilità pass. Intraregionale v/IRCCS pubb.</v>
          </cell>
          <cell r="H315" t="str">
            <v>BA0810</v>
          </cell>
          <cell r="I315">
            <v>70710000405</v>
          </cell>
          <cell r="J315" t="str">
            <v>707.100.00405</v>
          </cell>
          <cell r="K315" t="str">
            <v>Ass. Ospedaliera - Mob. pass. intrareg. v/IRCCS pubb.</v>
          </cell>
          <cell r="L315" t="str">
            <v>SI</v>
          </cell>
          <cell r="M315" t="str">
            <v>B.2.A.7.1) - da pubblico (Aziende sanitarie pubbliche della Regione)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Y315">
            <v>0</v>
          </cell>
          <cell r="AB315">
            <v>0</v>
          </cell>
          <cell r="AD315">
            <v>0</v>
          </cell>
          <cell r="AE315">
            <v>0</v>
          </cell>
        </row>
        <row r="316">
          <cell r="F316" t="str">
            <v>70710000090</v>
          </cell>
          <cell r="G316" t="str">
            <v>Ass. Ospedaliera - Mob.  passiva Intrareg. v/IRCCS privati</v>
          </cell>
          <cell r="H316" t="str">
            <v>BA0850</v>
          </cell>
          <cell r="I316">
            <v>70710000410</v>
          </cell>
          <cell r="J316" t="str">
            <v>707.100.00410</v>
          </cell>
          <cell r="K316" t="str">
            <v>Ass. Ospedaliera - Mob. pass. intrareg. v/IRCCS priv.</v>
          </cell>
          <cell r="L316" t="str">
            <v>SI</v>
          </cell>
          <cell r="M316" t="str">
            <v>B.2.A.7.4.A) Servizi sanitari per assistenza ospedaliera da IRCCS privati e Policlinici privati</v>
          </cell>
          <cell r="N316">
            <v>9507658</v>
          </cell>
          <cell r="O316">
            <v>7851415</v>
          </cell>
          <cell r="P316">
            <v>11146793</v>
          </cell>
          <cell r="Q316">
            <v>11146793</v>
          </cell>
          <cell r="R316">
            <v>9319332</v>
          </cell>
          <cell r="S316">
            <v>9319332</v>
          </cell>
          <cell r="T316">
            <v>9186613</v>
          </cell>
          <cell r="U316">
            <v>9186613</v>
          </cell>
          <cell r="V316">
            <v>6889959.75</v>
          </cell>
          <cell r="Y316">
            <v>9186613</v>
          </cell>
          <cell r="AB316">
            <v>9186613</v>
          </cell>
          <cell r="AD316">
            <v>9186613</v>
          </cell>
          <cell r="AE316">
            <v>9186613</v>
          </cell>
        </row>
        <row r="317">
          <cell r="F317" t="str">
            <v>70710000095</v>
          </cell>
          <cell r="G317" t="str">
            <v>Ass. Ospedaliera - Mob.  passiva intrareg. v/EE</v>
          </cell>
          <cell r="H317" t="str">
            <v>BA0860</v>
          </cell>
          <cell r="I317">
            <v>70710000415</v>
          </cell>
          <cell r="J317" t="str">
            <v>707.100.00415</v>
          </cell>
          <cell r="K317" t="str">
            <v>Ass. Ospedaliera - Mob. pass. intrareg. v/EE</v>
          </cell>
          <cell r="L317" t="str">
            <v>SI</v>
          </cell>
          <cell r="M317" t="str">
            <v>B.2.A.7.4.B) Servizi sanitari per assistenza ospedaliera da Ospedali Classificati privati</v>
          </cell>
          <cell r="N317">
            <v>5997471</v>
          </cell>
          <cell r="O317">
            <v>6883219</v>
          </cell>
          <cell r="P317">
            <v>6332410</v>
          </cell>
          <cell r="Q317">
            <v>6332410</v>
          </cell>
          <cell r="R317">
            <v>5923435</v>
          </cell>
          <cell r="S317">
            <v>5923435</v>
          </cell>
          <cell r="T317">
            <v>4740012</v>
          </cell>
          <cell r="U317">
            <v>4740012</v>
          </cell>
          <cell r="V317">
            <v>3555009</v>
          </cell>
          <cell r="Y317">
            <v>4740012</v>
          </cell>
          <cell r="AB317">
            <v>4740012</v>
          </cell>
          <cell r="AD317">
            <v>4740012</v>
          </cell>
          <cell r="AE317">
            <v>4740012</v>
          </cell>
        </row>
        <row r="318">
          <cell r="F318" t="str">
            <v>70710000100</v>
          </cell>
          <cell r="G318" t="str">
            <v>Trasporti Sanitari - Mobilità pass. Intraregionale</v>
          </cell>
          <cell r="H318" t="str">
            <v>BA1100</v>
          </cell>
          <cell r="I318">
            <v>70710000500</v>
          </cell>
          <cell r="J318" t="str">
            <v>707.100.00500</v>
          </cell>
          <cell r="K318" t="str">
            <v>Trasporti Sanitari - Mob. pass. intrareg.</v>
          </cell>
          <cell r="L318" t="str">
            <v>SI</v>
          </cell>
          <cell r="M318" t="str">
            <v>B.2.A.11.1) - da pubblico (Aziende sanitarie pubbliche della Regione) - Mobilità intraregionale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Y318">
            <v>0</v>
          </cell>
          <cell r="AB318">
            <v>0</v>
          </cell>
          <cell r="AD318">
            <v>0</v>
          </cell>
          <cell r="AE318">
            <v>0</v>
          </cell>
        </row>
        <row r="319">
          <cell r="F319" t="str">
            <v>70710000105</v>
          </cell>
          <cell r="G319" t="str">
            <v>Sacche di sangue da pubblico – Mobilità intraregionale</v>
          </cell>
          <cell r="H319" t="str">
            <v>BA0080</v>
          </cell>
          <cell r="I319">
            <v>70710000600</v>
          </cell>
          <cell r="J319" t="str">
            <v>707.100.00600</v>
          </cell>
          <cell r="K319" t="str">
            <v>Sacche di sangue da pubblico - Mob. pass. intrareg.</v>
          </cell>
          <cell r="L319" t="str">
            <v>SI</v>
          </cell>
          <cell r="M319" t="str">
            <v>B.1.A.2.1) da pubblico (Aziende sanitarie pubbliche della Regione) – Mobilità intraregionale</v>
          </cell>
          <cell r="N319">
            <v>192782</v>
          </cell>
          <cell r="O319">
            <v>52692</v>
          </cell>
          <cell r="P319">
            <v>16408</v>
          </cell>
          <cell r="Q319">
            <v>192782</v>
          </cell>
          <cell r="R319">
            <v>26128</v>
          </cell>
          <cell r="S319">
            <v>26128</v>
          </cell>
          <cell r="T319">
            <v>15797</v>
          </cell>
          <cell r="U319">
            <v>15797</v>
          </cell>
          <cell r="V319">
            <v>11847.75</v>
          </cell>
          <cell r="AB319">
            <v>15797</v>
          </cell>
          <cell r="AD319">
            <v>15797</v>
          </cell>
          <cell r="AE319">
            <v>15797</v>
          </cell>
        </row>
        <row r="320">
          <cell r="F320" t="str">
            <v>707110</v>
          </cell>
          <cell r="G320" t="str">
            <v>MOBILITA' SANITARIA EXTRAREGIONALE</v>
          </cell>
          <cell r="I320">
            <v>707110</v>
          </cell>
          <cell r="J320" t="str">
            <v>707.110</v>
          </cell>
          <cell r="K320" t="str">
            <v>MOBILITA' SANITARIA EXTRAREGIONALE</v>
          </cell>
          <cell r="L320" t="str">
            <v>NO</v>
          </cell>
          <cell r="N320">
            <v>0</v>
          </cell>
          <cell r="O320">
            <v>0</v>
          </cell>
          <cell r="P320">
            <v>0</v>
          </cell>
          <cell r="R320">
            <v>0</v>
          </cell>
          <cell r="T320">
            <v>0</v>
          </cell>
          <cell r="U320">
            <v>0</v>
          </cell>
          <cell r="V320">
            <v>0</v>
          </cell>
          <cell r="AB320">
            <v>0</v>
          </cell>
          <cell r="AD320">
            <v>0</v>
          </cell>
          <cell r="AE320">
            <v>0</v>
          </cell>
        </row>
        <row r="321">
          <cell r="F321" t="str">
            <v>70711000005</v>
          </cell>
          <cell r="G321" t="str">
            <v>Ass.Farmaceutica - Mob. Sanit. passiva extrareg.</v>
          </cell>
          <cell r="H321" t="str">
            <v>BA0520</v>
          </cell>
          <cell r="I321">
            <v>70711000005</v>
          </cell>
          <cell r="J321" t="str">
            <v>707.110.00005</v>
          </cell>
          <cell r="K321" t="str">
            <v>Ass.Farmaceutica - Mob. pass. extrareg.</v>
          </cell>
          <cell r="L321" t="str">
            <v>SI</v>
          </cell>
          <cell r="M321" t="str">
            <v>B.2.A.2.3) - da pubblico (Extraregione)</v>
          </cell>
          <cell r="N321">
            <v>306074.11</v>
          </cell>
          <cell r="O321">
            <v>426927</v>
          </cell>
          <cell r="P321">
            <v>306074.09999999998</v>
          </cell>
          <cell r="Q321">
            <v>306074.11</v>
          </cell>
          <cell r="R321">
            <v>221161</v>
          </cell>
          <cell r="S321">
            <v>221161</v>
          </cell>
          <cell r="T321">
            <v>251074</v>
          </cell>
          <cell r="U321">
            <v>251074</v>
          </cell>
          <cell r="V321">
            <v>188305.5</v>
          </cell>
          <cell r="Y321">
            <v>251074</v>
          </cell>
          <cell r="AB321">
            <v>251074</v>
          </cell>
          <cell r="AD321">
            <v>251074</v>
          </cell>
          <cell r="AE321">
            <v>251074</v>
          </cell>
        </row>
        <row r="322">
          <cell r="F322" t="str">
            <v>70711000010</v>
          </cell>
          <cell r="G322" t="str">
            <v>Medicina di Base - Mob. Sanit. passiva extrareg.</v>
          </cell>
          <cell r="H322" t="str">
            <v>BA0480</v>
          </cell>
          <cell r="I322">
            <v>70711000010</v>
          </cell>
          <cell r="J322" t="str">
            <v>707.110.00010</v>
          </cell>
          <cell r="K322" t="str">
            <v>Medicina di Base - Mob. pass. extrareg.</v>
          </cell>
          <cell r="L322" t="str">
            <v>SI</v>
          </cell>
          <cell r="M322" t="str">
            <v>B.2.A.1.3) - da pubblico (Aziende sanitarie pubbliche Extraregione) - Mobilità extraregionale</v>
          </cell>
          <cell r="N322">
            <v>185993.15</v>
          </cell>
          <cell r="O322">
            <v>193753</v>
          </cell>
          <cell r="P322">
            <v>185993.14</v>
          </cell>
          <cell r="Q322">
            <v>185993.15</v>
          </cell>
          <cell r="R322">
            <v>159131</v>
          </cell>
          <cell r="S322">
            <v>159131</v>
          </cell>
          <cell r="T322">
            <v>215830</v>
          </cell>
          <cell r="U322">
            <v>215830</v>
          </cell>
          <cell r="V322">
            <v>161872.5</v>
          </cell>
          <cell r="Y322">
            <v>215830</v>
          </cell>
          <cell r="AB322">
            <v>215830</v>
          </cell>
          <cell r="AD322">
            <v>215830</v>
          </cell>
          <cell r="AE322">
            <v>215830</v>
          </cell>
        </row>
        <row r="323">
          <cell r="F323" t="str">
            <v>70711000015</v>
          </cell>
          <cell r="G323" t="str">
            <v>Somministrazione diretta  - Mob. Sanit. passiva extrareg.</v>
          </cell>
          <cell r="H323" t="str">
            <v>BA0990</v>
          </cell>
          <cell r="I323">
            <v>70711000100</v>
          </cell>
          <cell r="J323" t="str">
            <v>707.110.00100</v>
          </cell>
          <cell r="K323" t="str">
            <v>Somministrazione diretta  - Mob. pass. extrareg.</v>
          </cell>
          <cell r="L323" t="str">
            <v>SI</v>
          </cell>
          <cell r="M323" t="str">
            <v>B.2.A.9.3) - da pubblico (Extraregione)</v>
          </cell>
          <cell r="N323">
            <v>2035456.85</v>
          </cell>
          <cell r="O323">
            <v>2061128</v>
          </cell>
          <cell r="P323">
            <v>2035456.85</v>
          </cell>
          <cell r="Q323">
            <v>2035456.85</v>
          </cell>
          <cell r="R323">
            <v>1580963</v>
          </cell>
          <cell r="S323">
            <v>1580963</v>
          </cell>
          <cell r="T323">
            <v>1512643</v>
          </cell>
          <cell r="U323">
            <v>1512643</v>
          </cell>
          <cell r="V323">
            <v>1134482.25</v>
          </cell>
          <cell r="Y323">
            <v>1512643</v>
          </cell>
          <cell r="AB323">
            <v>1512643</v>
          </cell>
          <cell r="AD323">
            <v>1512643</v>
          </cell>
          <cell r="AE323">
            <v>1512643</v>
          </cell>
        </row>
        <row r="324">
          <cell r="F324" t="str">
            <v>70711000020</v>
          </cell>
          <cell r="G324" t="str">
            <v>Assistenza specialistica - Mob. Sanit. passiva extrareg.</v>
          </cell>
          <cell r="H324" t="str">
            <v>BA0560</v>
          </cell>
          <cell r="I324">
            <v>70711000200</v>
          </cell>
          <cell r="J324" t="str">
            <v>707.110.00200</v>
          </cell>
          <cell r="K324" t="str">
            <v>Assistenza specialistica - Mob. pass. extrareg.</v>
          </cell>
          <cell r="L324" t="str">
            <v>SI</v>
          </cell>
          <cell r="M324" t="str">
            <v>B.2.A.3.5) - da pubblico (Extraregione)</v>
          </cell>
          <cell r="N324">
            <v>3335375.59</v>
          </cell>
          <cell r="O324">
            <v>3712823</v>
          </cell>
          <cell r="P324">
            <v>3335375.58</v>
          </cell>
          <cell r="Q324">
            <v>3335375.59</v>
          </cell>
          <cell r="R324">
            <v>2735030</v>
          </cell>
          <cell r="S324">
            <v>2735030</v>
          </cell>
          <cell r="T324">
            <v>2913172</v>
          </cell>
          <cell r="U324">
            <v>2913172</v>
          </cell>
          <cell r="V324">
            <v>2184879</v>
          </cell>
          <cell r="Y324">
            <v>2913172</v>
          </cell>
          <cell r="AB324">
            <v>2913172</v>
          </cell>
          <cell r="AD324">
            <v>2913172</v>
          </cell>
          <cell r="AE324">
            <v>2913172</v>
          </cell>
        </row>
        <row r="325">
          <cell r="F325" t="str">
            <v>70711000025</v>
          </cell>
          <cell r="G325" t="str">
            <v>Prestazioni di pronto soccorso non seguite da ricovero - da pubblico (Extraregione)</v>
          </cell>
          <cell r="H325" t="str">
            <v>BA0561</v>
          </cell>
          <cell r="I325">
            <v>70711000221</v>
          </cell>
          <cell r="J325" t="str">
            <v>707.110.00221</v>
          </cell>
          <cell r="K325" t="str">
            <v>Prestazioni di pronto soccorso non seguite da ricovero - da pubblico (Extraregione)</v>
          </cell>
          <cell r="L325" t="str">
            <v>SI</v>
          </cell>
          <cell r="M325" t="str">
            <v>B.2.A.3.6) prestazioni di pronto soccorso  non seguite da ricovero - da pubblico (Extraregione)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Y325">
            <v>0</v>
          </cell>
          <cell r="AB325">
            <v>0</v>
          </cell>
          <cell r="AD325">
            <v>0</v>
          </cell>
          <cell r="AE325">
            <v>0</v>
          </cell>
        </row>
        <row r="326">
          <cell r="F326" t="str">
            <v>70711000030</v>
          </cell>
          <cell r="G326" t="str">
            <v>Assistenza termale da pubblico (Extraregione)</v>
          </cell>
          <cell r="H326" t="str">
            <v>BA1060</v>
          </cell>
          <cell r="I326">
            <v>70711000305</v>
          </cell>
          <cell r="J326" t="str">
            <v>707.110.00305</v>
          </cell>
          <cell r="K326" t="str">
            <v>Assistenza termale da pubblico - Mob. pass. extrareg.</v>
          </cell>
          <cell r="L326" t="str">
            <v>SI</v>
          </cell>
          <cell r="M326" t="str">
            <v>B.2.A.10.3) - da pubblico (Extraregione)</v>
          </cell>
          <cell r="N326">
            <v>194862.07999999999</v>
          </cell>
          <cell r="O326">
            <v>173105</v>
          </cell>
          <cell r="P326">
            <v>194862.07999999999</v>
          </cell>
          <cell r="Q326">
            <v>194862.07999999999</v>
          </cell>
          <cell r="R326">
            <v>90883</v>
          </cell>
          <cell r="S326">
            <v>90883</v>
          </cell>
          <cell r="T326">
            <v>146395</v>
          </cell>
          <cell r="U326">
            <v>146395</v>
          </cell>
          <cell r="V326">
            <v>109796.25</v>
          </cell>
          <cell r="Y326">
            <v>146395</v>
          </cell>
          <cell r="AB326">
            <v>146395</v>
          </cell>
          <cell r="AD326">
            <v>146395</v>
          </cell>
          <cell r="AE326">
            <v>146395</v>
          </cell>
        </row>
        <row r="327">
          <cell r="F327" t="str">
            <v>70711000035</v>
          </cell>
          <cell r="G327" t="str">
            <v>Assistenza ospedaliera da pubblico (Extraregione)</v>
          </cell>
          <cell r="H327" t="str">
            <v>BA0830</v>
          </cell>
          <cell r="I327">
            <v>70711000400</v>
          </cell>
          <cell r="J327" t="str">
            <v>707.110.00400</v>
          </cell>
          <cell r="K327" t="str">
            <v>Assistenza ospedaliera da pubblico - Mob. pass. extrareg.</v>
          </cell>
          <cell r="L327" t="str">
            <v>SI</v>
          </cell>
          <cell r="M327" t="str">
            <v>B.2.A.7.3) - da pubblico (Extraregione)</v>
          </cell>
          <cell r="N327">
            <v>20107357</v>
          </cell>
          <cell r="O327">
            <v>21854377</v>
          </cell>
          <cell r="P327">
            <v>20456161.890000001</v>
          </cell>
          <cell r="Q327">
            <v>20107357</v>
          </cell>
          <cell r="R327">
            <v>15837554</v>
          </cell>
          <cell r="S327">
            <v>18846689.260000002</v>
          </cell>
          <cell r="T327">
            <v>19398230</v>
          </cell>
          <cell r="U327">
            <v>25024097</v>
          </cell>
          <cell r="V327">
            <v>18768072.75</v>
          </cell>
          <cell r="Y327">
            <v>25024097</v>
          </cell>
          <cell r="AB327">
            <v>25024097</v>
          </cell>
          <cell r="AC327">
            <v>937644</v>
          </cell>
          <cell r="AD327">
            <v>25961741</v>
          </cell>
          <cell r="AE327">
            <v>25961741</v>
          </cell>
        </row>
        <row r="328">
          <cell r="F328" t="str">
            <v>70711000040</v>
          </cell>
          <cell r="G328" t="str">
            <v>Trasporti Sanitari - da pubblico (Extraregione)</v>
          </cell>
          <cell r="H328" t="str">
            <v>BA1120</v>
          </cell>
          <cell r="I328">
            <v>70711000500</v>
          </cell>
          <cell r="J328" t="str">
            <v>707.110.00500</v>
          </cell>
          <cell r="K328" t="str">
            <v>Trasporti Sanitari - da pubblico - Mob. pass. extrareg.</v>
          </cell>
          <cell r="L328" t="str">
            <v>SI</v>
          </cell>
          <cell r="M328" t="str">
            <v>B.2.A.11.3) - da pubblico (Extraregione)</v>
          </cell>
          <cell r="N328">
            <v>97106.15</v>
          </cell>
          <cell r="O328">
            <v>235416</v>
          </cell>
          <cell r="P328">
            <v>97106.14</v>
          </cell>
          <cell r="Q328">
            <v>97106.15</v>
          </cell>
          <cell r="R328">
            <v>87804</v>
          </cell>
          <cell r="S328">
            <v>87804</v>
          </cell>
          <cell r="T328">
            <v>117089</v>
          </cell>
          <cell r="U328">
            <v>117089</v>
          </cell>
          <cell r="V328">
            <v>87816.75</v>
          </cell>
          <cell r="Y328">
            <v>117089</v>
          </cell>
          <cell r="AB328">
            <v>117089</v>
          </cell>
          <cell r="AD328">
            <v>117089</v>
          </cell>
          <cell r="AE328">
            <v>117089</v>
          </cell>
        </row>
        <row r="329">
          <cell r="F329" t="str">
            <v>70711000045</v>
          </cell>
          <cell r="G329" t="str">
            <v>Sacche di sangue da pubblico – Mobilità extraregionale</v>
          </cell>
          <cell r="H329" t="str">
            <v>BA0090</v>
          </cell>
          <cell r="I329">
            <v>70711000600</v>
          </cell>
          <cell r="J329" t="str">
            <v>707.110.00600</v>
          </cell>
          <cell r="K329" t="str">
            <v>Sacche di sangue da pubblico - Mob. pass. extrareg.</v>
          </cell>
          <cell r="L329" t="str">
            <v>SI</v>
          </cell>
          <cell r="M329" t="str">
            <v>B.1.A.2.2) da pubblico (Aziende sanitarie pubbliche extra Regione) – Mobilità extraregionale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AB329">
            <v>0</v>
          </cell>
          <cell r="AD329">
            <v>0</v>
          </cell>
          <cell r="AE329">
            <v>0</v>
          </cell>
        </row>
        <row r="330">
          <cell r="F330" t="str">
            <v>712</v>
          </cell>
          <cell r="G330" t="str">
            <v>SERVIZI NON SANITARI</v>
          </cell>
          <cell r="I330">
            <v>712</v>
          </cell>
          <cell r="J330" t="str">
            <v>712</v>
          </cell>
          <cell r="K330" t="str">
            <v>SERVIZI NON SANITARI</v>
          </cell>
          <cell r="L330" t="str">
            <v>NO</v>
          </cell>
          <cell r="N330">
            <v>0</v>
          </cell>
          <cell r="O330">
            <v>0</v>
          </cell>
          <cell r="P330">
            <v>0</v>
          </cell>
          <cell r="R330">
            <v>0</v>
          </cell>
          <cell r="T330">
            <v>0</v>
          </cell>
          <cell r="U330">
            <v>0</v>
          </cell>
          <cell r="V330">
            <v>0</v>
          </cell>
          <cell r="AB330">
            <v>0</v>
          </cell>
          <cell r="AD330">
            <v>0</v>
          </cell>
          <cell r="AE330">
            <v>0</v>
          </cell>
        </row>
        <row r="331">
          <cell r="F331" t="str">
            <v>712100</v>
          </cell>
          <cell r="G331" t="str">
            <v>SERVIZI NON SANITARI</v>
          </cell>
          <cell r="I331">
            <v>712100</v>
          </cell>
          <cell r="J331" t="str">
            <v>712.100</v>
          </cell>
          <cell r="K331" t="str">
            <v>SERVIZI NON SANITARI</v>
          </cell>
          <cell r="L331" t="str">
            <v>NO</v>
          </cell>
          <cell r="N331">
            <v>0</v>
          </cell>
          <cell r="O331">
            <v>0</v>
          </cell>
          <cell r="P331">
            <v>0</v>
          </cell>
          <cell r="R331">
            <v>0</v>
          </cell>
          <cell r="T331">
            <v>0</v>
          </cell>
          <cell r="U331">
            <v>0</v>
          </cell>
          <cell r="V331">
            <v>0</v>
          </cell>
          <cell r="AB331">
            <v>0</v>
          </cell>
          <cell r="AD331">
            <v>0</v>
          </cell>
          <cell r="AE331">
            <v>0</v>
          </cell>
        </row>
        <row r="332">
          <cell r="F332" t="str">
            <v>71210000005</v>
          </cell>
          <cell r="G332" t="str">
            <v>Costi di formazione da pubblico</v>
          </cell>
          <cell r="H332" t="str">
            <v>BA1890</v>
          </cell>
          <cell r="I332">
            <v>71210000003</v>
          </cell>
          <cell r="J332" t="str">
            <v>712.100.00003</v>
          </cell>
          <cell r="K332" t="str">
            <v>Costi di formazione da pubblico</v>
          </cell>
          <cell r="L332" t="str">
            <v>SI</v>
          </cell>
          <cell r="M332" t="str">
            <v>B.2.B.3.1) Formazione (esternalizzata e non) da pubblico</v>
          </cell>
          <cell r="N332">
            <v>302</v>
          </cell>
          <cell r="O332">
            <v>152.07</v>
          </cell>
          <cell r="P332">
            <v>3342.81</v>
          </cell>
          <cell r="Q332">
            <v>0</v>
          </cell>
          <cell r="R332">
            <v>0</v>
          </cell>
          <cell r="S332">
            <v>8661.33</v>
          </cell>
          <cell r="T332">
            <v>6496</v>
          </cell>
          <cell r="U332">
            <v>24501</v>
          </cell>
          <cell r="V332">
            <v>18375.75</v>
          </cell>
          <cell r="W332">
            <v>16534</v>
          </cell>
          <cell r="Z332">
            <v>16534</v>
          </cell>
          <cell r="AB332">
            <v>24501</v>
          </cell>
          <cell r="AD332">
            <v>24501</v>
          </cell>
          <cell r="AE332">
            <v>24501</v>
          </cell>
        </row>
        <row r="333">
          <cell r="F333" t="str">
            <v>71210000010</v>
          </cell>
          <cell r="G333" t="str">
            <v>Costi di formazione da privato</v>
          </cell>
          <cell r="H333" t="str">
            <v>BA1900</v>
          </cell>
          <cell r="I333">
            <v>71210000005</v>
          </cell>
          <cell r="J333" t="str">
            <v>712.100.00005</v>
          </cell>
          <cell r="K333" t="str">
            <v>Costi di formazione da privato</v>
          </cell>
          <cell r="L333" t="str">
            <v>SI</v>
          </cell>
          <cell r="M333" t="str">
            <v>B.2.B.3.2) Formazione (esternalizzata e non) da privato</v>
          </cell>
          <cell r="N333">
            <v>122932.66</v>
          </cell>
          <cell r="O333">
            <v>226940.53</v>
          </cell>
          <cell r="P333">
            <v>329750.11</v>
          </cell>
          <cell r="Q333">
            <v>86503.360000000001</v>
          </cell>
          <cell r="R333">
            <v>176228.02</v>
          </cell>
          <cell r="S333">
            <v>310021.96000000002</v>
          </cell>
          <cell r="T333">
            <v>317551.11</v>
          </cell>
          <cell r="U333">
            <v>315072.11499999999</v>
          </cell>
          <cell r="V333">
            <v>303527.09999999998</v>
          </cell>
          <cell r="W333">
            <v>288296.62</v>
          </cell>
          <cell r="Z333">
            <v>273580.26499999996</v>
          </cell>
          <cell r="AB333">
            <v>315072.11499999999</v>
          </cell>
          <cell r="AD333">
            <v>315072.11499999999</v>
          </cell>
          <cell r="AE333">
            <v>315072.12</v>
          </cell>
        </row>
        <row r="334">
          <cell r="F334" t="str">
            <v>71210000015</v>
          </cell>
          <cell r="G334" t="str">
            <v>Energia elettrica</v>
          </cell>
          <cell r="H334" t="str">
            <v>BA1660</v>
          </cell>
          <cell r="I334">
            <v>71210000010</v>
          </cell>
          <cell r="J334" t="str">
            <v>712.100.00010</v>
          </cell>
          <cell r="K334" t="str">
            <v>Energia elettrica</v>
          </cell>
          <cell r="L334" t="str">
            <v>SI</v>
          </cell>
          <cell r="M334" t="str">
            <v>B.2.B.1.9)   Utenze elettricità</v>
          </cell>
          <cell r="N334">
            <v>4131771.57</v>
          </cell>
          <cell r="O334">
            <v>3317135.23</v>
          </cell>
          <cell r="P334">
            <v>3465386.67</v>
          </cell>
          <cell r="Q334">
            <v>9654026.9733333346</v>
          </cell>
          <cell r="R334">
            <v>8552545.7599999998</v>
          </cell>
          <cell r="S334">
            <v>7970668.4500000002</v>
          </cell>
          <cell r="T334">
            <v>6619262.4000000004</v>
          </cell>
          <cell r="U334">
            <v>4600000</v>
          </cell>
          <cell r="V334">
            <v>4026754.42</v>
          </cell>
          <cell r="W334">
            <v>3926962.93</v>
          </cell>
          <cell r="AB334">
            <v>4600000</v>
          </cell>
          <cell r="AD334">
            <v>4600000</v>
          </cell>
          <cell r="AE334">
            <v>4600000</v>
          </cell>
        </row>
        <row r="335">
          <cell r="F335" t="str">
            <v>71210000020</v>
          </cell>
          <cell r="G335" t="str">
            <v>Acqua e Fogna</v>
          </cell>
          <cell r="H335" t="str">
            <v>BA1670</v>
          </cell>
          <cell r="I335">
            <v>71210000015</v>
          </cell>
          <cell r="J335" t="str">
            <v>712.100.00015</v>
          </cell>
          <cell r="K335" t="str">
            <v>Acqua e Fogna</v>
          </cell>
          <cell r="L335" t="str">
            <v>SI</v>
          </cell>
          <cell r="M335" t="str">
            <v>B.2.B.1.10)   Altre utenze</v>
          </cell>
          <cell r="N335">
            <v>428803.11</v>
          </cell>
          <cell r="O335">
            <v>414107.74</v>
          </cell>
          <cell r="P335">
            <v>447134.82</v>
          </cell>
          <cell r="Q335">
            <v>406210.50666666665</v>
          </cell>
          <cell r="R335">
            <v>468363.24</v>
          </cell>
          <cell r="S335">
            <v>496383.04</v>
          </cell>
          <cell r="T335">
            <v>551830.02</v>
          </cell>
          <cell r="U335">
            <v>546628.58285714278</v>
          </cell>
          <cell r="V335">
            <v>429696.96</v>
          </cell>
          <cell r="W335">
            <v>423312.08</v>
          </cell>
          <cell r="AB335">
            <v>546628.58285714278</v>
          </cell>
          <cell r="AD335">
            <v>546628.58285714278</v>
          </cell>
          <cell r="AE335">
            <v>546628.57999999996</v>
          </cell>
        </row>
        <row r="336">
          <cell r="F336" t="str">
            <v>71210000025</v>
          </cell>
          <cell r="G336" t="str">
            <v>Utenze Gas</v>
          </cell>
          <cell r="H336" t="str">
            <v>BA1670</v>
          </cell>
          <cell r="I336">
            <v>71210000020</v>
          </cell>
          <cell r="J336" t="str">
            <v>712.100.00020</v>
          </cell>
          <cell r="K336" t="str">
            <v>Utenze Gas</v>
          </cell>
          <cell r="L336" t="str">
            <v>SI</v>
          </cell>
          <cell r="M336" t="str">
            <v>B.2.B.1.10)   Altre utenze</v>
          </cell>
          <cell r="N336">
            <v>1892955.95</v>
          </cell>
          <cell r="O336">
            <v>1683392.37</v>
          </cell>
          <cell r="P336">
            <v>1636013.02</v>
          </cell>
          <cell r="Q336">
            <v>3670152.9466666668</v>
          </cell>
          <cell r="R336">
            <v>3492635.36</v>
          </cell>
          <cell r="S336">
            <v>3079232.91</v>
          </cell>
          <cell r="T336">
            <v>1953078.8</v>
          </cell>
          <cell r="U336">
            <v>1927729.6535714287</v>
          </cell>
          <cell r="V336">
            <v>1446755.58</v>
          </cell>
          <cell r="W336">
            <v>1243222.23</v>
          </cell>
          <cell r="Z336">
            <v>1222758.821</v>
          </cell>
          <cell r="AB336">
            <v>1667147.93</v>
          </cell>
          <cell r="AD336">
            <v>1667147.93</v>
          </cell>
          <cell r="AE336">
            <v>1667147.93</v>
          </cell>
        </row>
        <row r="337">
          <cell r="F337" t="str">
            <v>71210000030</v>
          </cell>
          <cell r="G337" t="str">
            <v>Telefono</v>
          </cell>
          <cell r="H337" t="str">
            <v>BA1650</v>
          </cell>
          <cell r="I337">
            <v>71210000025</v>
          </cell>
          <cell r="J337" t="str">
            <v>712.100.00025</v>
          </cell>
          <cell r="K337" t="str">
            <v>Telefono</v>
          </cell>
          <cell r="L337" t="str">
            <v>SI</v>
          </cell>
          <cell r="M337" t="str">
            <v>B.2.B.1.8)   Utenze telefoniche</v>
          </cell>
          <cell r="N337">
            <v>1969766.04</v>
          </cell>
          <cell r="O337">
            <v>1776978.9</v>
          </cell>
          <cell r="P337">
            <v>1208777.42</v>
          </cell>
          <cell r="Q337">
            <v>1491527.5999999999</v>
          </cell>
          <cell r="R337">
            <v>1459947.13</v>
          </cell>
          <cell r="S337">
            <v>1459044.47</v>
          </cell>
          <cell r="T337">
            <v>1515015.07</v>
          </cell>
          <cell r="U337">
            <v>1450000</v>
          </cell>
          <cell r="V337">
            <v>1101961.42</v>
          </cell>
          <cell r="W337">
            <v>1145643.44</v>
          </cell>
          <cell r="Z337">
            <v>1359835.6189999999</v>
          </cell>
          <cell r="AB337">
            <v>1450000</v>
          </cell>
          <cell r="AD337">
            <v>1450000</v>
          </cell>
          <cell r="AE337">
            <v>1450000</v>
          </cell>
        </row>
        <row r="338">
          <cell r="F338" t="str">
            <v>71210000035</v>
          </cell>
          <cell r="G338" t="str">
            <v>Lavanderia</v>
          </cell>
          <cell r="H338" t="str">
            <v>BA1580</v>
          </cell>
          <cell r="I338">
            <v>71210000030</v>
          </cell>
          <cell r="J338" t="str">
            <v>712.100.00030</v>
          </cell>
          <cell r="K338" t="str">
            <v>Lavanderia</v>
          </cell>
          <cell r="L338" t="str">
            <v>SI</v>
          </cell>
          <cell r="M338" t="str">
            <v>B.2.B.1.1)   Lavanderia</v>
          </cell>
          <cell r="N338">
            <v>1245523.82</v>
          </cell>
          <cell r="O338">
            <v>665617.14</v>
          </cell>
          <cell r="P338">
            <v>750918.13</v>
          </cell>
          <cell r="Q338">
            <v>1722980.3333333333</v>
          </cell>
          <cell r="R338">
            <v>1893088.16</v>
          </cell>
          <cell r="S338">
            <v>1893088.16</v>
          </cell>
          <cell r="T338">
            <v>1960683.18</v>
          </cell>
          <cell r="U338">
            <v>1950959.8114285714</v>
          </cell>
          <cell r="V338">
            <v>1447689.26</v>
          </cell>
          <cell r="W338">
            <v>1496009.35</v>
          </cell>
          <cell r="AB338">
            <v>1950959.8114285714</v>
          </cell>
          <cell r="AD338">
            <v>1950959.8114285714</v>
          </cell>
          <cell r="AE338">
            <v>1950959.81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71210000035</v>
          </cell>
          <cell r="J339">
            <v>71210000035</v>
          </cell>
          <cell r="K339" t="str">
            <v>Pulizia</v>
          </cell>
          <cell r="L339" t="str">
            <v>SI</v>
          </cell>
          <cell r="M339" t="str">
            <v>B.2.B.1.2)   Pulizia</v>
          </cell>
          <cell r="N339">
            <v>1246.6600000000001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AB339">
            <v>0</v>
          </cell>
          <cell r="AD339">
            <v>0</v>
          </cell>
          <cell r="AE339">
            <v>0</v>
          </cell>
        </row>
        <row r="340">
          <cell r="F340" t="str">
            <v>71210000040</v>
          </cell>
          <cell r="G340" t="str">
            <v>Pulizia</v>
          </cell>
          <cell r="H340" t="str">
            <v>BA1590</v>
          </cell>
          <cell r="I340">
            <v>71210000037</v>
          </cell>
          <cell r="J340" t="str">
            <v>712.100.00037</v>
          </cell>
          <cell r="K340" t="str">
            <v>In house - Pulizia</v>
          </cell>
          <cell r="L340" t="str">
            <v>SI</v>
          </cell>
          <cell r="M340" t="str">
            <v>B.2.B.1.2)   Pulizia</v>
          </cell>
          <cell r="N340">
            <v>6275120.7000000002</v>
          </cell>
          <cell r="O340">
            <v>4285678.6900000004</v>
          </cell>
          <cell r="P340">
            <v>4298475.97</v>
          </cell>
          <cell r="Q340">
            <v>7260449.3566666674</v>
          </cell>
          <cell r="R340">
            <v>7506456.8600000003</v>
          </cell>
          <cell r="S340">
            <v>7083123.5300000003</v>
          </cell>
          <cell r="T340">
            <v>6471643.0999999996</v>
          </cell>
          <cell r="U340">
            <v>6410254.2080000006</v>
          </cell>
          <cell r="V340">
            <v>4822690.66</v>
          </cell>
          <cell r="W340">
            <v>4247850.88</v>
          </cell>
          <cell r="Z340">
            <v>4248065.4670000002</v>
          </cell>
          <cell r="AB340">
            <v>6410254.2080000006</v>
          </cell>
          <cell r="AD340">
            <v>6410254.2080000006</v>
          </cell>
          <cell r="AE340">
            <v>6410254.21</v>
          </cell>
        </row>
        <row r="341">
          <cell r="F341" t="str">
            <v>71210000045</v>
          </cell>
          <cell r="G341" t="str">
            <v>Mensa dipendenti</v>
          </cell>
          <cell r="H341" t="str">
            <v>BA1601</v>
          </cell>
          <cell r="I341">
            <v>71210000041</v>
          </cell>
          <cell r="J341" t="str">
            <v>712.100.00041</v>
          </cell>
          <cell r="K341" t="str">
            <v>Mensa dipendenti</v>
          </cell>
          <cell r="L341" t="str">
            <v>SI</v>
          </cell>
          <cell r="M341" t="str">
            <v>B.2.B.1.3.A)   Mensa dipendenti</v>
          </cell>
          <cell r="N341">
            <v>0</v>
          </cell>
          <cell r="O341">
            <v>525</v>
          </cell>
          <cell r="P341">
            <v>458.24</v>
          </cell>
          <cell r="Q341">
            <v>2368540.61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AB341">
            <v>0</v>
          </cell>
          <cell r="AD341">
            <v>0</v>
          </cell>
          <cell r="AE341">
            <v>0</v>
          </cell>
        </row>
        <row r="342">
          <cell r="F342" t="str">
            <v>71210000050</v>
          </cell>
          <cell r="G342" t="str">
            <v>Mensa degenti</v>
          </cell>
          <cell r="H342" t="str">
            <v>BA1602</v>
          </cell>
          <cell r="I342">
            <v>71210000042</v>
          </cell>
          <cell r="J342" t="str">
            <v>712.100.00042</v>
          </cell>
          <cell r="K342" t="str">
            <v>Mensa degenti</v>
          </cell>
          <cell r="L342" t="str">
            <v>SI</v>
          </cell>
          <cell r="M342" t="str">
            <v>B.2.B.1.3.B)   Mensa degenti</v>
          </cell>
          <cell r="N342">
            <v>2608967.8199999998</v>
          </cell>
          <cell r="O342">
            <v>2522761.29</v>
          </cell>
          <cell r="P342">
            <v>2879627.23</v>
          </cell>
          <cell r="Q342">
            <v>0</v>
          </cell>
          <cell r="R342">
            <v>2391860.5299999998</v>
          </cell>
          <cell r="S342">
            <v>2966746.43</v>
          </cell>
          <cell r="T342">
            <v>3047088.86</v>
          </cell>
          <cell r="U342">
            <v>2934261.1257142858</v>
          </cell>
          <cell r="V342">
            <v>2338433.89</v>
          </cell>
          <cell r="W342">
            <v>2587548.9300000002</v>
          </cell>
          <cell r="Z342">
            <v>2667288.031</v>
          </cell>
          <cell r="AB342">
            <v>2934261.1257142858</v>
          </cell>
          <cell r="AD342">
            <v>2934261.1257142858</v>
          </cell>
          <cell r="AE342">
            <v>2934261.13</v>
          </cell>
        </row>
        <row r="343">
          <cell r="F343" t="str">
            <v>71210000055</v>
          </cell>
          <cell r="G343" t="str">
            <v>Coduzione caldaie e Produzione calore</v>
          </cell>
          <cell r="H343" t="str">
            <v>BA1610</v>
          </cell>
          <cell r="I343">
            <v>71210000050</v>
          </cell>
          <cell r="J343" t="str">
            <v>712.100.00050</v>
          </cell>
          <cell r="K343" t="str">
            <v>Coduzione caldaie e Produzione calore</v>
          </cell>
          <cell r="L343" t="str">
            <v>SI</v>
          </cell>
          <cell r="M343" t="str">
            <v>B.2.B.1.4)   Riscaldamento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AB343">
            <v>0</v>
          </cell>
          <cell r="AD343">
            <v>0</v>
          </cell>
          <cell r="AE343">
            <v>0</v>
          </cell>
        </row>
        <row r="344">
          <cell r="F344" t="str">
            <v>71210000060</v>
          </cell>
          <cell r="G344" t="str">
            <v>Elaborazione dati</v>
          </cell>
          <cell r="H344" t="str">
            <v>BA1620</v>
          </cell>
          <cell r="I344">
            <v>71210000055</v>
          </cell>
          <cell r="J344" t="str">
            <v>712.100.00055</v>
          </cell>
          <cell r="K344" t="str">
            <v>Elaborazione dati</v>
          </cell>
          <cell r="L344" t="str">
            <v>SI</v>
          </cell>
          <cell r="M344" t="str">
            <v>B.2.B.1.5)   Servizi di assistenza informatica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AB344">
            <v>0</v>
          </cell>
          <cell r="AD344">
            <v>0</v>
          </cell>
          <cell r="AE344">
            <v>0</v>
          </cell>
        </row>
        <row r="345">
          <cell r="F345" t="str">
            <v>71210000065</v>
          </cell>
          <cell r="G345" t="str">
            <v>Assistenza hardware e software</v>
          </cell>
          <cell r="H345" t="str">
            <v>BA1620</v>
          </cell>
          <cell r="I345">
            <v>71210000060</v>
          </cell>
          <cell r="J345" t="str">
            <v>712.100.00060</v>
          </cell>
          <cell r="K345" t="str">
            <v>Assistenza hardware e software</v>
          </cell>
          <cell r="L345" t="str">
            <v>SI</v>
          </cell>
          <cell r="M345" t="str">
            <v>B.2.B.1.5)   Servizi di assistenza informatica</v>
          </cell>
          <cell r="N345">
            <v>2784878.19</v>
          </cell>
          <cell r="O345">
            <v>2993502.83</v>
          </cell>
          <cell r="P345">
            <v>2681332.85</v>
          </cell>
          <cell r="Q345">
            <v>2300463.44</v>
          </cell>
          <cell r="R345">
            <v>3531575.05</v>
          </cell>
          <cell r="S345">
            <v>2823126.24</v>
          </cell>
          <cell r="T345">
            <v>2194888.21</v>
          </cell>
          <cell r="U345">
            <v>1468883</v>
          </cell>
          <cell r="V345">
            <v>1401662.25</v>
          </cell>
          <cell r="W345">
            <v>1295776.1499999999</v>
          </cell>
          <cell r="Z345">
            <v>1552256.1240000003</v>
          </cell>
          <cell r="AB345">
            <v>1468883</v>
          </cell>
          <cell r="AD345">
            <v>1552256.1240000003</v>
          </cell>
          <cell r="AE345">
            <v>1552256.12</v>
          </cell>
        </row>
        <row r="346">
          <cell r="F346" t="str">
            <v>71210000070</v>
          </cell>
          <cell r="G346" t="str">
            <v>Attivita di Data Entry</v>
          </cell>
          <cell r="H346" t="str">
            <v>BA1620</v>
          </cell>
          <cell r="I346">
            <v>71210000065</v>
          </cell>
          <cell r="J346" t="str">
            <v>712.100.00065</v>
          </cell>
          <cell r="K346" t="str">
            <v>Attivita di Data Entry</v>
          </cell>
          <cell r="L346" t="str">
            <v>SI</v>
          </cell>
          <cell r="M346" t="str">
            <v>B.2.B.1.5)   Servizi di assistenza informatica</v>
          </cell>
          <cell r="N346">
            <v>3659552.9</v>
          </cell>
          <cell r="O346">
            <v>2765958.1</v>
          </cell>
          <cell r="P346">
            <v>552589.93000000005</v>
          </cell>
          <cell r="Q346">
            <v>2704000</v>
          </cell>
          <cell r="R346">
            <v>3278669.23</v>
          </cell>
          <cell r="S346">
            <v>3243404.19</v>
          </cell>
          <cell r="T346">
            <v>3328361.5</v>
          </cell>
          <cell r="U346">
            <v>3432304</v>
          </cell>
          <cell r="V346">
            <v>2574228</v>
          </cell>
          <cell r="W346">
            <v>2812551.41</v>
          </cell>
          <cell r="Z346">
            <v>3342092.3389999997</v>
          </cell>
          <cell r="AB346">
            <v>3432304</v>
          </cell>
          <cell r="AD346">
            <v>3342092.3389999997</v>
          </cell>
          <cell r="AE346">
            <v>3342092.34</v>
          </cell>
        </row>
        <row r="347">
          <cell r="F347" t="str">
            <v>71210000075</v>
          </cell>
          <cell r="G347" t="str">
            <v>Servizi trasporti (non sanitari)</v>
          </cell>
          <cell r="H347" t="str">
            <v>BA1630</v>
          </cell>
          <cell r="I347">
            <v>71210000070</v>
          </cell>
          <cell r="J347" t="str">
            <v>712.100.00070</v>
          </cell>
          <cell r="K347" t="str">
            <v>Servizi trasporti (non sanitari)</v>
          </cell>
          <cell r="L347" t="str">
            <v>SI</v>
          </cell>
          <cell r="M347" t="str">
            <v>B.2.B.1.6)   Servizi trasporti (non sanitari)</v>
          </cell>
          <cell r="N347">
            <v>19962.13</v>
          </cell>
          <cell r="O347">
            <v>13598.52</v>
          </cell>
          <cell r="P347">
            <v>25151.58</v>
          </cell>
          <cell r="Q347">
            <v>36154.226666666662</v>
          </cell>
          <cell r="R347">
            <v>33699.61</v>
          </cell>
          <cell r="S347">
            <v>29272.799999999999</v>
          </cell>
          <cell r="T347">
            <v>20490.400000000001</v>
          </cell>
          <cell r="U347">
            <v>17366.68</v>
          </cell>
          <cell r="V347">
            <v>13025.01</v>
          </cell>
          <cell r="W347">
            <v>9739.94</v>
          </cell>
          <cell r="Z347">
            <v>16564.140999999996</v>
          </cell>
          <cell r="AB347">
            <v>17366.68</v>
          </cell>
          <cell r="AD347">
            <v>17366.68</v>
          </cell>
          <cell r="AE347">
            <v>17366.68</v>
          </cell>
        </row>
        <row r="348">
          <cell r="F348" t="str">
            <v>71210000080</v>
          </cell>
          <cell r="G348" t="str">
            <v>Raccolta e Smaltim. rifiuti toss. e nocivi</v>
          </cell>
          <cell r="H348" t="str">
            <v>BA1640</v>
          </cell>
          <cell r="I348">
            <v>71210000075</v>
          </cell>
          <cell r="J348" t="str">
            <v>712.100.00075</v>
          </cell>
          <cell r="K348" t="str">
            <v>Raccolta e Smaltim. rifiuti toss. e nocivi</v>
          </cell>
          <cell r="L348" t="str">
            <v>SI</v>
          </cell>
          <cell r="M348" t="str">
            <v>B.2.B.1.7)   Smaltimento rifiuti</v>
          </cell>
          <cell r="N348">
            <v>834694.68</v>
          </cell>
          <cell r="O348">
            <v>533217.43000000005</v>
          </cell>
          <cell r="P348">
            <v>490348.38</v>
          </cell>
          <cell r="Q348">
            <v>770246.10666666657</v>
          </cell>
          <cell r="R348">
            <v>803280.73</v>
          </cell>
          <cell r="S348">
            <v>906047.29</v>
          </cell>
          <cell r="T348">
            <v>964611.19</v>
          </cell>
          <cell r="U348">
            <v>998595.32</v>
          </cell>
          <cell r="V348">
            <v>713096.48</v>
          </cell>
          <cell r="W348">
            <v>569348.89</v>
          </cell>
          <cell r="Z348">
            <v>594265.59199999995</v>
          </cell>
          <cell r="AB348">
            <v>998595.32</v>
          </cell>
          <cell r="AC348">
            <v>-150000</v>
          </cell>
          <cell r="AD348">
            <v>848595.32</v>
          </cell>
          <cell r="AE348">
            <v>848595.32</v>
          </cell>
        </row>
        <row r="349">
          <cell r="F349" t="str">
            <v>71210000085</v>
          </cell>
          <cell r="G349" t="str">
            <v>Servizi di Logistica</v>
          </cell>
          <cell r="H349" t="str">
            <v>BA1740</v>
          </cell>
          <cell r="I349">
            <v>71210000080</v>
          </cell>
          <cell r="J349" t="str">
            <v>712.100.00080</v>
          </cell>
          <cell r="K349" t="str">
            <v>Servizi di Logistica</v>
          </cell>
          <cell r="L349" t="str">
            <v>SI</v>
          </cell>
          <cell r="M349" t="str">
            <v>B.2.B.1.12.C) Altri servizi non sanitari da privato</v>
          </cell>
          <cell r="N349">
            <v>11602.2</v>
          </cell>
          <cell r="O349">
            <v>9069.48</v>
          </cell>
          <cell r="P349">
            <v>1850</v>
          </cell>
          <cell r="Q349">
            <v>33387.333333333336</v>
          </cell>
          <cell r="R349">
            <v>25040.5</v>
          </cell>
          <cell r="S349">
            <v>11564</v>
          </cell>
          <cell r="T349">
            <v>22509</v>
          </cell>
          <cell r="U349">
            <v>48955.114285714284</v>
          </cell>
          <cell r="V349">
            <v>55040.3</v>
          </cell>
          <cell r="W349">
            <v>55040.3</v>
          </cell>
          <cell r="AB349">
            <v>48955.114285714284</v>
          </cell>
          <cell r="AD349">
            <v>48955.114285714284</v>
          </cell>
          <cell r="AE349">
            <v>48955.11</v>
          </cell>
        </row>
        <row r="350">
          <cell r="F350" t="str">
            <v>71210000090</v>
          </cell>
          <cell r="G350" t="str">
            <v>Vigilanza</v>
          </cell>
          <cell r="H350" t="str">
            <v>BA1740</v>
          </cell>
          <cell r="I350">
            <v>71210000085</v>
          </cell>
          <cell r="J350" t="str">
            <v>712.100.00085</v>
          </cell>
          <cell r="K350" t="str">
            <v>Vigilanza</v>
          </cell>
          <cell r="L350" t="str">
            <v>SI</v>
          </cell>
          <cell r="M350" t="str">
            <v>B.2.B.1.12.C) Altri servizi non sanitari da privato</v>
          </cell>
          <cell r="N350">
            <v>2725526.4</v>
          </cell>
          <cell r="O350">
            <v>2643458.35</v>
          </cell>
          <cell r="P350">
            <v>1750312.48</v>
          </cell>
          <cell r="Q350">
            <v>2831000</v>
          </cell>
          <cell r="R350">
            <v>3614488.75</v>
          </cell>
          <cell r="S350">
            <v>2743761.03</v>
          </cell>
          <cell r="T350">
            <v>2924230.01</v>
          </cell>
          <cell r="U350">
            <v>2905862.4</v>
          </cell>
          <cell r="V350">
            <v>2197552.71</v>
          </cell>
          <cell r="W350">
            <v>2368952.41</v>
          </cell>
          <cell r="Z350">
            <v>2568872.1369999996</v>
          </cell>
          <cell r="AB350">
            <v>2904862.4</v>
          </cell>
          <cell r="AD350">
            <v>2904862.4</v>
          </cell>
          <cell r="AE350">
            <v>2904862.4</v>
          </cell>
        </row>
        <row r="351">
          <cell r="F351" t="str">
            <v>71210000095</v>
          </cell>
          <cell r="G351" t="str">
            <v>Disinfestazione e Derattizzazione</v>
          </cell>
          <cell r="H351" t="str">
            <v>BA1740</v>
          </cell>
          <cell r="I351">
            <v>71210000090</v>
          </cell>
          <cell r="J351" t="str">
            <v>712.100.00090</v>
          </cell>
          <cell r="K351" t="str">
            <v>Disinfestazione e Derattizzazione</v>
          </cell>
          <cell r="L351" t="str">
            <v>SI</v>
          </cell>
          <cell r="M351" t="str">
            <v>B.2.B.1.12.C) Altri servizi non sanitari da privato</v>
          </cell>
          <cell r="N351">
            <v>3121.2</v>
          </cell>
          <cell r="O351">
            <v>10322</v>
          </cell>
          <cell r="P351">
            <v>18275.599999999999</v>
          </cell>
          <cell r="Q351">
            <v>10232</v>
          </cell>
          <cell r="R351">
            <v>9849.2000000000007</v>
          </cell>
          <cell r="S351">
            <v>8601.33</v>
          </cell>
          <cell r="T351">
            <v>8045.2</v>
          </cell>
          <cell r="U351">
            <v>11148.900000000001</v>
          </cell>
          <cell r="V351">
            <v>11394.6</v>
          </cell>
          <cell r="W351">
            <v>14496.6</v>
          </cell>
          <cell r="Z351">
            <v>14370</v>
          </cell>
          <cell r="AB351">
            <v>11148.900000000001</v>
          </cell>
          <cell r="AD351">
            <v>11148.900000000001</v>
          </cell>
          <cell r="AE351">
            <v>11148.9</v>
          </cell>
        </row>
        <row r="352">
          <cell r="F352" t="str">
            <v>71210000100</v>
          </cell>
          <cell r="G352" t="str">
            <v>Gestione Archivi</v>
          </cell>
          <cell r="H352" t="str">
            <v>BA1740</v>
          </cell>
          <cell r="I352">
            <v>71210000095</v>
          </cell>
          <cell r="J352" t="str">
            <v>712.100.00095</v>
          </cell>
          <cell r="K352" t="str">
            <v>Gestione Archivi</v>
          </cell>
          <cell r="L352" t="str">
            <v>SI</v>
          </cell>
          <cell r="M352" t="str">
            <v>B.2.B.1.12.C) Altri servizi non sanitari da privato</v>
          </cell>
          <cell r="N352">
            <v>87966.71</v>
          </cell>
          <cell r="O352">
            <v>84230.28</v>
          </cell>
          <cell r="P352">
            <v>89824.53</v>
          </cell>
          <cell r="Q352">
            <v>666000</v>
          </cell>
          <cell r="R352">
            <v>544083.35</v>
          </cell>
          <cell r="S352">
            <v>554298.32999999996</v>
          </cell>
          <cell r="T352">
            <v>717279.51</v>
          </cell>
          <cell r="U352">
            <v>638065.92000000004</v>
          </cell>
          <cell r="V352">
            <v>547759.54</v>
          </cell>
          <cell r="W352">
            <v>547759.54</v>
          </cell>
          <cell r="AB352">
            <v>638065.92000000004</v>
          </cell>
          <cell r="AD352">
            <v>638065.92000000004</v>
          </cell>
          <cell r="AE352">
            <v>638065.92000000004</v>
          </cell>
        </row>
        <row r="353">
          <cell r="F353">
            <v>0</v>
          </cell>
          <cell r="G353">
            <v>0</v>
          </cell>
          <cell r="H353">
            <v>0</v>
          </cell>
          <cell r="I353" t="str">
            <v>71210000100</v>
          </cell>
          <cell r="J353">
            <v>71210000100</v>
          </cell>
          <cell r="K353" t="str">
            <v>Servizio di Portierato e Ausiliariato</v>
          </cell>
          <cell r="L353" t="str">
            <v>SI</v>
          </cell>
          <cell r="M353" t="str">
            <v>B.2.B.1.12.C) Altri servizi non sanitari da privato</v>
          </cell>
          <cell r="N353">
            <v>767.38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AB353">
            <v>0</v>
          </cell>
          <cell r="AD353">
            <v>0</v>
          </cell>
          <cell r="AE353">
            <v>0</v>
          </cell>
        </row>
        <row r="354">
          <cell r="F354" t="str">
            <v>71210000105</v>
          </cell>
          <cell r="G354" t="str">
            <v>Servizio di Portierato e Ausiliarato</v>
          </cell>
          <cell r="H354" t="str">
            <v>BA1740</v>
          </cell>
          <cell r="I354">
            <v>71210000102</v>
          </cell>
          <cell r="J354" t="str">
            <v>712.100.00102</v>
          </cell>
          <cell r="K354" t="str">
            <v>In house - Servizio di Portierato e Ausiliariato</v>
          </cell>
          <cell r="L354" t="str">
            <v>SI</v>
          </cell>
          <cell r="M354" t="str">
            <v>B.2.B.1.12.C) Altri servizi non sanitari da privato</v>
          </cell>
          <cell r="N354">
            <v>8560222.1400000006</v>
          </cell>
          <cell r="O354">
            <v>9088720.1699999999</v>
          </cell>
          <cell r="P354">
            <v>9246845.6099999994</v>
          </cell>
          <cell r="Q354">
            <v>6236980.9699999997</v>
          </cell>
          <cell r="R354">
            <v>6260694.4699999997</v>
          </cell>
          <cell r="S354">
            <v>5894545.9500000002</v>
          </cell>
          <cell r="T354">
            <v>5938569.21</v>
          </cell>
          <cell r="U354">
            <v>5675500</v>
          </cell>
          <cell r="V354">
            <v>4256625</v>
          </cell>
          <cell r="W354">
            <v>4831275.24</v>
          </cell>
          <cell r="Z354">
            <v>4831275.318</v>
          </cell>
          <cell r="AB354">
            <v>5675500</v>
          </cell>
          <cell r="AC354">
            <v>100000</v>
          </cell>
          <cell r="AD354">
            <v>5775500</v>
          </cell>
          <cell r="AE354">
            <v>5775500</v>
          </cell>
        </row>
        <row r="355">
          <cell r="F355" t="str">
            <v>71210000110</v>
          </cell>
          <cell r="G355" t="str">
            <v>Altri Servizi</v>
          </cell>
          <cell r="H355" t="str">
            <v>BA1740</v>
          </cell>
          <cell r="I355">
            <v>71210000105</v>
          </cell>
          <cell r="J355" t="str">
            <v>712.100.00105</v>
          </cell>
          <cell r="K355" t="str">
            <v>Altri Servizi</v>
          </cell>
          <cell r="L355" t="str">
            <v>SI</v>
          </cell>
          <cell r="M355" t="str">
            <v>B.2.B.1.12.C) Altri servizi non sanitari da privato</v>
          </cell>
          <cell r="N355">
            <v>1202989.33</v>
          </cell>
          <cell r="O355">
            <v>253074.51</v>
          </cell>
          <cell r="P355">
            <v>358461.8</v>
          </cell>
          <cell r="Q355">
            <v>616154.77</v>
          </cell>
          <cell r="R355">
            <v>2427892.7400000002</v>
          </cell>
          <cell r="S355">
            <v>560196.92000000004</v>
          </cell>
          <cell r="T355">
            <v>722011.35</v>
          </cell>
          <cell r="U355">
            <v>570710</v>
          </cell>
          <cell r="V355">
            <v>453032.5</v>
          </cell>
          <cell r="W355">
            <v>533725.62</v>
          </cell>
          <cell r="Z355">
            <v>1511318.5609999998</v>
          </cell>
          <cell r="AB355">
            <v>1511318.5609999998</v>
          </cell>
          <cell r="AC355">
            <v>-900000</v>
          </cell>
          <cell r="AD355">
            <v>611318.56099999975</v>
          </cell>
          <cell r="AE355">
            <v>611318.56000000006</v>
          </cell>
        </row>
        <row r="356">
          <cell r="F356" t="str">
            <v>71210000115</v>
          </cell>
          <cell r="G356" t="str">
            <v>Person. relig. convenz. (incluso oneri riflessi)</v>
          </cell>
          <cell r="H356" t="str">
            <v>BA1740</v>
          </cell>
          <cell r="I356">
            <v>71210000110</v>
          </cell>
          <cell r="J356" t="str">
            <v>712.100.00110</v>
          </cell>
          <cell r="K356" t="str">
            <v>Person. relig. convenz. (incluso oneri riflessi)</v>
          </cell>
          <cell r="L356" t="str">
            <v>SI</v>
          </cell>
          <cell r="M356" t="str">
            <v>B.2.B.1.12.C) Altri servizi non sanitari da privato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AB356">
            <v>0</v>
          </cell>
          <cell r="AD356">
            <v>0</v>
          </cell>
          <cell r="AE356">
            <v>0</v>
          </cell>
        </row>
        <row r="357">
          <cell r="F357" t="str">
            <v>71210000120</v>
          </cell>
          <cell r="G357" t="str">
            <v>Distribuzione Farmaci PHT e altro mater. sanitario</v>
          </cell>
          <cell r="H357" t="str">
            <v>BA1740</v>
          </cell>
          <cell r="I357">
            <v>71210000120</v>
          </cell>
          <cell r="J357" t="str">
            <v>712.100.00120</v>
          </cell>
          <cell r="K357" t="str">
            <v>Distribuzione Farmaci PHT e altro mater. sanitario</v>
          </cell>
          <cell r="L357" t="str">
            <v>SI</v>
          </cell>
          <cell r="M357" t="str">
            <v>B.2.B.1.12.C) Altri servizi non sanitari da privato</v>
          </cell>
          <cell r="N357">
            <v>1839756.69</v>
          </cell>
          <cell r="O357">
            <v>2020754.94</v>
          </cell>
          <cell r="P357">
            <v>1947680.67</v>
          </cell>
          <cell r="Q357">
            <v>2377377.5866666664</v>
          </cell>
          <cell r="R357">
            <v>2551178.54</v>
          </cell>
          <cell r="S357">
            <v>2925301.91</v>
          </cell>
          <cell r="T357">
            <v>3057550.32</v>
          </cell>
          <cell r="U357">
            <v>3162129.4350000001</v>
          </cell>
          <cell r="V357">
            <v>2371597.08</v>
          </cell>
          <cell r="W357">
            <v>2720878.66</v>
          </cell>
          <cell r="AB357">
            <v>3162129.4350000001</v>
          </cell>
          <cell r="AD357">
            <v>3162129.4350000001</v>
          </cell>
          <cell r="AE357">
            <v>3162129.44</v>
          </cell>
        </row>
        <row r="358">
          <cell r="F358" t="str">
            <v>71210000125</v>
          </cell>
          <cell r="G358" t="str">
            <v>Distribuzione Kit per attività di screening colon retto</v>
          </cell>
          <cell r="H358" t="str">
            <v>BA1740</v>
          </cell>
          <cell r="I358">
            <v>71210000125</v>
          </cell>
          <cell r="J358" t="str">
            <v>712.100.00125</v>
          </cell>
          <cell r="K358" t="str">
            <v>Distribuzione Kit per attività di screenng colon retto</v>
          </cell>
          <cell r="L358" t="str">
            <v>SI</v>
          </cell>
          <cell r="M358" t="str">
            <v>B.2.B.1.12.C) Altri servizi non sanitari da privato</v>
          </cell>
          <cell r="N358">
            <v>19489.62</v>
          </cell>
          <cell r="O358">
            <v>23886.45</v>
          </cell>
          <cell r="Q358">
            <v>0</v>
          </cell>
          <cell r="R358">
            <v>82.35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AB358">
            <v>0</v>
          </cell>
          <cell r="AD358">
            <v>0</v>
          </cell>
          <cell r="AE358">
            <v>0</v>
          </cell>
        </row>
        <row r="359">
          <cell r="F359" t="str">
            <v>71210000130</v>
          </cell>
          <cell r="G359" t="str">
            <v>Manutenzione del verde</v>
          </cell>
          <cell r="H359" t="str">
            <v>BA1740</v>
          </cell>
          <cell r="I359">
            <v>71210000135</v>
          </cell>
          <cell r="J359" t="str">
            <v>712.100.00135</v>
          </cell>
          <cell r="K359" t="str">
            <v>Manutenzione del verde</v>
          </cell>
          <cell r="L359" t="str">
            <v>SI</v>
          </cell>
          <cell r="M359" t="str">
            <v>B.2.B.1.12.C) Altri servizi non sanitari da privato</v>
          </cell>
          <cell r="N359">
            <v>0</v>
          </cell>
          <cell r="O359">
            <v>0</v>
          </cell>
          <cell r="P359">
            <v>0</v>
          </cell>
          <cell r="Q359">
            <v>266.66666666666669</v>
          </cell>
          <cell r="R359">
            <v>200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AB359">
            <v>0</v>
          </cell>
          <cell r="AD359">
            <v>0</v>
          </cell>
          <cell r="AE359">
            <v>0</v>
          </cell>
        </row>
        <row r="360">
          <cell r="F360" t="str">
            <v>71210000135</v>
          </cell>
          <cell r="G360" t="str">
            <v>Servizi di radioprotezione</v>
          </cell>
          <cell r="H360" t="str">
            <v>BA1740</v>
          </cell>
          <cell r="I360">
            <v>71210000140</v>
          </cell>
          <cell r="J360" t="str">
            <v>712.100.00140</v>
          </cell>
          <cell r="K360" t="str">
            <v>Servizi di radioprotezione</v>
          </cell>
          <cell r="L360" t="str">
            <v>SI</v>
          </cell>
          <cell r="M360" t="str">
            <v>B.2.B.1.12.C) Altri servizi non sanitari da privato</v>
          </cell>
          <cell r="N360">
            <v>10968.98</v>
          </cell>
          <cell r="O360">
            <v>11141.4</v>
          </cell>
          <cell r="P360">
            <v>9969.84</v>
          </cell>
          <cell r="Q360">
            <v>9043.64</v>
          </cell>
          <cell r="R360">
            <v>12400.97</v>
          </cell>
          <cell r="S360">
            <v>22631.759999999998</v>
          </cell>
          <cell r="T360">
            <v>20287.900000000001</v>
          </cell>
          <cell r="U360">
            <v>23603.805</v>
          </cell>
          <cell r="V360">
            <v>18753.84</v>
          </cell>
          <cell r="W360">
            <v>20467.400000000001</v>
          </cell>
          <cell r="AB360">
            <v>23603.805</v>
          </cell>
          <cell r="AD360">
            <v>23603.805</v>
          </cell>
          <cell r="AE360">
            <v>23603.81</v>
          </cell>
        </row>
        <row r="361">
          <cell r="F361" t="str">
            <v>71210000140</v>
          </cell>
          <cell r="G361" t="str">
            <v>Rimb.spese viaggio al personale dipendente</v>
          </cell>
          <cell r="H361" t="str">
            <v>BA1740</v>
          </cell>
          <cell r="I361">
            <v>71210000145</v>
          </cell>
          <cell r="J361" t="str">
            <v>712.100.00145</v>
          </cell>
          <cell r="K361" t="str">
            <v>Rimb.spese viaggio al personale dipendente</v>
          </cell>
          <cell r="L361" t="str">
            <v>SI</v>
          </cell>
          <cell r="M361" t="str">
            <v>B.2.B.1.12.C) Altri servizi non sanitari da privato</v>
          </cell>
          <cell r="N361">
            <v>60988.9</v>
          </cell>
          <cell r="O361">
            <v>59064.26</v>
          </cell>
          <cell r="P361">
            <v>81278.720000000001</v>
          </cell>
          <cell r="Q361">
            <v>37752.986666666671</v>
          </cell>
          <cell r="R361">
            <v>78789.990000000005</v>
          </cell>
          <cell r="S361">
            <v>67458.12</v>
          </cell>
          <cell r="T361">
            <v>98082.35</v>
          </cell>
          <cell r="U361">
            <v>48256.425000000003</v>
          </cell>
          <cell r="V361">
            <v>39489.32</v>
          </cell>
          <cell r="W361">
            <v>57414.84</v>
          </cell>
          <cell r="AB361">
            <v>48256.425000000003</v>
          </cell>
          <cell r="AD361">
            <v>48256.425000000003</v>
          </cell>
          <cell r="AE361">
            <v>48256.43</v>
          </cell>
        </row>
        <row r="362">
          <cell r="F362" t="str">
            <v>71210000145</v>
          </cell>
          <cell r="G362" t="str">
            <v>Indennità per docenza svolta da personale dipendente</v>
          </cell>
          <cell r="H362" t="str">
            <v>BA1890</v>
          </cell>
          <cell r="I362">
            <v>71210000155</v>
          </cell>
          <cell r="J362" t="str">
            <v>712.100.00155</v>
          </cell>
          <cell r="K362" t="str">
            <v>Indennità per docenza svolta da personale dip.</v>
          </cell>
          <cell r="L362" t="str">
            <v>SI</v>
          </cell>
          <cell r="M362" t="str">
            <v>B.2.B.3.1) Formazione (esternalizzata e non) da pubblico</v>
          </cell>
          <cell r="N362">
            <v>145990.48000000001</v>
          </cell>
          <cell r="O362">
            <v>128591.09</v>
          </cell>
          <cell r="P362">
            <v>141365.4</v>
          </cell>
          <cell r="Q362">
            <v>110063.54666666668</v>
          </cell>
          <cell r="R362">
            <v>118835.95</v>
          </cell>
          <cell r="S362">
            <v>56014.16</v>
          </cell>
          <cell r="T362">
            <v>103207.31</v>
          </cell>
          <cell r="U362">
            <v>100000</v>
          </cell>
          <cell r="V362">
            <v>111717.85</v>
          </cell>
          <cell r="W362">
            <v>43429.23</v>
          </cell>
          <cell r="AB362">
            <v>100000</v>
          </cell>
          <cell r="AD362">
            <v>100000</v>
          </cell>
          <cell r="AE362">
            <v>100000</v>
          </cell>
        </row>
        <row r="363">
          <cell r="F363" t="str">
            <v>71210000150</v>
          </cell>
          <cell r="G363" t="str">
            <v>Libri, Riviste ed Abbonamenti vari</v>
          </cell>
          <cell r="H363" t="str">
            <v>BA1740</v>
          </cell>
          <cell r="I363">
            <v>71210000158</v>
          </cell>
          <cell r="J363" t="str">
            <v>712.100.00158</v>
          </cell>
          <cell r="K363" t="str">
            <v>Libri, Riviste ed Abbonamenti vari</v>
          </cell>
          <cell r="L363" t="str">
            <v>SI</v>
          </cell>
          <cell r="M363" t="str">
            <v>B.2.B.1.12.C) Altri servizi non sanitari da privato</v>
          </cell>
          <cell r="N363">
            <v>8633.77</v>
          </cell>
          <cell r="O363">
            <v>21465.45</v>
          </cell>
          <cell r="P363">
            <v>6714.8</v>
          </cell>
          <cell r="Q363">
            <v>7632.9733333333324</v>
          </cell>
          <cell r="R363">
            <v>6096.56</v>
          </cell>
          <cell r="S363">
            <v>6724.75</v>
          </cell>
          <cell r="T363">
            <v>6199.31</v>
          </cell>
          <cell r="U363">
            <v>26382.044999999998</v>
          </cell>
          <cell r="V363">
            <v>18244.099999999999</v>
          </cell>
          <cell r="W363">
            <v>18302.599999999999</v>
          </cell>
          <cell r="AB363">
            <v>26382.044999999998</v>
          </cell>
          <cell r="AD363">
            <v>26382.044999999998</v>
          </cell>
          <cell r="AE363">
            <v>26382.05</v>
          </cell>
        </row>
        <row r="364">
          <cell r="F364" t="str">
            <v>71210000155</v>
          </cell>
          <cell r="G364" t="str">
            <v>Commissioni ed oneri per il Servizio di Tesoreria</v>
          </cell>
          <cell r="H364" t="str">
            <v>BA1740</v>
          </cell>
          <cell r="I364">
            <v>71210000160</v>
          </cell>
          <cell r="J364" t="str">
            <v>712.100.00160</v>
          </cell>
          <cell r="K364" t="str">
            <v>Commissioni ed oneri per il Servizio di Tesoreria</v>
          </cell>
          <cell r="L364" t="str">
            <v>SI</v>
          </cell>
          <cell r="M364" t="str">
            <v>B.2.B.1.12.C) Altri servizi non sanitari da privato</v>
          </cell>
          <cell r="N364">
            <v>97549.24</v>
          </cell>
          <cell r="O364">
            <v>97549.24</v>
          </cell>
          <cell r="P364">
            <v>57685.77</v>
          </cell>
          <cell r="Q364">
            <v>65000</v>
          </cell>
          <cell r="R364">
            <v>64748.33</v>
          </cell>
          <cell r="S364">
            <v>42701.87</v>
          </cell>
          <cell r="T364">
            <v>42026.400000000001</v>
          </cell>
          <cell r="U364">
            <v>48037.5</v>
          </cell>
          <cell r="V364">
            <v>45700</v>
          </cell>
          <cell r="W364">
            <v>42700</v>
          </cell>
          <cell r="AB364">
            <v>48037.5</v>
          </cell>
          <cell r="AD364">
            <v>48037.5</v>
          </cell>
          <cell r="AE364">
            <v>48037.5</v>
          </cell>
        </row>
        <row r="365">
          <cell r="F365" t="str">
            <v>71210000160</v>
          </cell>
          <cell r="G365" t="str">
            <v>Altre spese bancarie e postali</v>
          </cell>
          <cell r="H365" t="str">
            <v>BA1740</v>
          </cell>
          <cell r="I365">
            <v>71210000165</v>
          </cell>
          <cell r="J365" t="str">
            <v>712.100.00165</v>
          </cell>
          <cell r="K365" t="str">
            <v>Altre spese bancarie e postali</v>
          </cell>
          <cell r="L365" t="str">
            <v>SI</v>
          </cell>
          <cell r="M365" t="str">
            <v>B.2.B.1.12.C) Altri servizi non sanitari da privato</v>
          </cell>
          <cell r="N365">
            <v>18991.509999999998</v>
          </cell>
          <cell r="O365">
            <v>15305.59</v>
          </cell>
          <cell r="P365">
            <v>72546.039999999994</v>
          </cell>
          <cell r="Q365">
            <v>27105.546666666665</v>
          </cell>
          <cell r="R365">
            <v>50824</v>
          </cell>
          <cell r="S365">
            <v>4096.37</v>
          </cell>
          <cell r="T365">
            <v>79443.429999999993</v>
          </cell>
          <cell r="U365">
            <v>62051.67</v>
          </cell>
          <cell r="V365">
            <v>46538.75</v>
          </cell>
          <cell r="W365">
            <v>42442.09</v>
          </cell>
          <cell r="AB365">
            <v>60000</v>
          </cell>
          <cell r="AD365">
            <v>60000</v>
          </cell>
          <cell r="AE365">
            <v>60000</v>
          </cell>
        </row>
        <row r="366">
          <cell r="F366" t="str">
            <v>71210000165</v>
          </cell>
          <cell r="G366" t="str">
            <v>Spese di pubblicita, pubblicaz. e bandi di gare</v>
          </cell>
          <cell r="H366" t="str">
            <v>BA1740</v>
          </cell>
          <cell r="I366">
            <v>71210000170</v>
          </cell>
          <cell r="J366" t="str">
            <v>712.100.00170</v>
          </cell>
          <cell r="K366" t="str">
            <v>Spese di pubblicita, pubblicaz. e bandi di gare</v>
          </cell>
          <cell r="L366" t="str">
            <v>SI</v>
          </cell>
          <cell r="M366" t="str">
            <v>B.2.B.1.12.C) Altri servizi non sanitari da privato</v>
          </cell>
          <cell r="N366">
            <v>166200.68</v>
          </cell>
          <cell r="O366">
            <v>169358.13</v>
          </cell>
          <cell r="P366">
            <v>101609.84</v>
          </cell>
          <cell r="Q366">
            <v>119209.30666666666</v>
          </cell>
          <cell r="R366">
            <v>137725.14000000001</v>
          </cell>
          <cell r="S366">
            <v>104739.09</v>
          </cell>
          <cell r="T366">
            <v>117039.03</v>
          </cell>
          <cell r="U366">
            <v>91948.77</v>
          </cell>
          <cell r="V366">
            <v>78961.58</v>
          </cell>
          <cell r="W366">
            <v>38200.769999999997</v>
          </cell>
          <cell r="AB366">
            <v>80000</v>
          </cell>
          <cell r="AD366">
            <v>80000</v>
          </cell>
          <cell r="AE366">
            <v>80000</v>
          </cell>
        </row>
        <row r="367">
          <cell r="F367" t="str">
            <v>71210000170</v>
          </cell>
          <cell r="G367" t="str">
            <v>Spese postali</v>
          </cell>
          <cell r="H367" t="str">
            <v>BA1740</v>
          </cell>
          <cell r="I367">
            <v>71210000175</v>
          </cell>
          <cell r="J367" t="str">
            <v>712.100.00175</v>
          </cell>
          <cell r="K367" t="str">
            <v>Spese postali</v>
          </cell>
          <cell r="L367" t="str">
            <v>SI</v>
          </cell>
          <cell r="M367" t="str">
            <v>B.2.B.1.12.C) Altri servizi non sanitari da privato</v>
          </cell>
          <cell r="N367">
            <v>365055.66</v>
          </cell>
          <cell r="O367">
            <v>224782.25</v>
          </cell>
          <cell r="P367">
            <v>200500.92</v>
          </cell>
          <cell r="Q367">
            <v>192180.85333333336</v>
          </cell>
          <cell r="R367">
            <v>242542.94</v>
          </cell>
          <cell r="S367">
            <v>207263.05</v>
          </cell>
          <cell r="T367">
            <v>243715.5</v>
          </cell>
          <cell r="U367">
            <v>207227.91999999998</v>
          </cell>
          <cell r="V367">
            <v>175420.94</v>
          </cell>
          <cell r="W367">
            <v>188185.01</v>
          </cell>
          <cell r="AB367">
            <v>200000</v>
          </cell>
          <cell r="AC367">
            <v>-50000</v>
          </cell>
          <cell r="AD367">
            <v>150000</v>
          </cell>
          <cell r="AE367">
            <v>150000</v>
          </cell>
        </row>
        <row r="368">
          <cell r="F368">
            <v>0</v>
          </cell>
          <cell r="H368">
            <v>0</v>
          </cell>
          <cell r="I368">
            <v>71210000185</v>
          </cell>
          <cell r="J368" t="str">
            <v>712.100.00185</v>
          </cell>
          <cell r="K368" t="str">
            <v>In house - Altri servizi non sanitari</v>
          </cell>
          <cell r="L368" t="str">
            <v>SI</v>
          </cell>
          <cell r="M368" t="str">
            <v>B.2.B.1.2)   Pulizia</v>
          </cell>
          <cell r="N368">
            <v>339060.87</v>
          </cell>
          <cell r="O368">
            <v>426954.69</v>
          </cell>
          <cell r="P368">
            <v>426099.66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AB368">
            <v>0</v>
          </cell>
          <cell r="AD368">
            <v>0</v>
          </cell>
          <cell r="AE368">
            <v>0</v>
          </cell>
        </row>
        <row r="369">
          <cell r="F369" t="str">
            <v>71210000175</v>
          </cell>
          <cell r="G369" t="str">
            <v>Altri servizi non Sanitari da pubblico (Aziende sanitarie pubbliche della Regione)</v>
          </cell>
          <cell r="H369" t="str">
            <v>BA1720</v>
          </cell>
          <cell r="I369">
            <v>71210000300</v>
          </cell>
          <cell r="J369" t="str">
            <v>712.100.00300</v>
          </cell>
          <cell r="K369" t="str">
            <v>Altri servizi non sanit. da pubblico (Az. sanit. pubbl. della Reg.)</v>
          </cell>
          <cell r="L369" t="str">
            <v>SI</v>
          </cell>
          <cell r="M369" t="str">
            <v>B.2.B.1.12.A) Altri servizi non sanitari da pubblico (Aziende sanitarie pubbliche della Regione)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AB369">
            <v>0</v>
          </cell>
          <cell r="AD369">
            <v>0</v>
          </cell>
          <cell r="AE369">
            <v>0</v>
          </cell>
        </row>
        <row r="370">
          <cell r="F370" t="str">
            <v>71210000180</v>
          </cell>
          <cell r="G370" t="str">
            <v xml:space="preserve">Altri servizi non Sanitari da altri soggetti pubblici </v>
          </cell>
          <cell r="H370" t="str">
            <v>BA1730</v>
          </cell>
          <cell r="I370">
            <v>71210000305</v>
          </cell>
          <cell r="J370" t="str">
            <v>712.100.00305</v>
          </cell>
          <cell r="K370" t="str">
            <v xml:space="preserve">Altri servizi non sanit. da altri soggetti pubblici </v>
          </cell>
          <cell r="L370" t="str">
            <v>SI</v>
          </cell>
          <cell r="M370" t="str">
            <v>B.2.B.1.12.B) Altri servizi non sanitari da altri soggetti pubblici</v>
          </cell>
          <cell r="N370">
            <v>0</v>
          </cell>
          <cell r="O370">
            <v>0</v>
          </cell>
          <cell r="P370">
            <v>313.8</v>
          </cell>
          <cell r="Q370">
            <v>2266.6666666666665</v>
          </cell>
          <cell r="R370">
            <v>1700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AB370">
            <v>0</v>
          </cell>
          <cell r="AD370">
            <v>0</v>
          </cell>
          <cell r="AE370">
            <v>0</v>
          </cell>
        </row>
        <row r="371">
          <cell r="F371" t="str">
            <v>712105</v>
          </cell>
          <cell r="G371" t="str">
            <v>CONSULENZE, COLLABORAZIONI, INTERINALE, COMANDI E ALTRE PRESTAZIONI DI LAVORO NON SANITARIE</v>
          </cell>
          <cell r="I371">
            <v>712105</v>
          </cell>
          <cell r="J371" t="str">
            <v>712.105</v>
          </cell>
          <cell r="K371" t="str">
            <v>CONSULENZE, COLLABORAZIONI, INTERINALE, COMANDI E ALTRE PRESTAZIONI DI LAVORO NON SANITARIE</v>
          </cell>
          <cell r="L371" t="str">
            <v>NO</v>
          </cell>
          <cell r="N371">
            <v>0</v>
          </cell>
          <cell r="O371">
            <v>0</v>
          </cell>
          <cell r="P371">
            <v>0</v>
          </cell>
          <cell r="R371">
            <v>0</v>
          </cell>
          <cell r="T371">
            <v>0</v>
          </cell>
          <cell r="U371">
            <v>0</v>
          </cell>
          <cell r="V371">
            <v>0</v>
          </cell>
          <cell r="AB371">
            <v>0</v>
          </cell>
          <cell r="AD371">
            <v>0</v>
          </cell>
          <cell r="AE371">
            <v>0</v>
          </cell>
        </row>
        <row r="372">
          <cell r="F372" t="str">
            <v>71210500005</v>
          </cell>
          <cell r="G372" t="str">
            <v>Consulenze Tecniche da Aziende sanitarie pubbliche della Regione</v>
          </cell>
          <cell r="H372" t="str">
            <v>BA1760</v>
          </cell>
          <cell r="I372">
            <v>71210500005</v>
          </cell>
          <cell r="J372" t="str">
            <v>712.105.00005</v>
          </cell>
          <cell r="K372" t="str">
            <v>Consulenze Tecniche da Az. sanit. pubbl. della Reg.</v>
          </cell>
          <cell r="L372" t="str">
            <v>SI</v>
          </cell>
          <cell r="M372" t="str">
            <v>B.2.B.2.1) Consulenze non sanitarie da Aziende sanitarie pubbliche della Regione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AB372">
            <v>0</v>
          </cell>
          <cell r="AD372">
            <v>0</v>
          </cell>
          <cell r="AE372">
            <v>0</v>
          </cell>
        </row>
        <row r="373">
          <cell r="F373" t="str">
            <v>71210500010</v>
          </cell>
          <cell r="G373" t="str">
            <v>Consulenze Tecniche da Terzi - Altri soggetti pubblici</v>
          </cell>
          <cell r="H373" t="str">
            <v>BA1770</v>
          </cell>
          <cell r="I373">
            <v>71210500010</v>
          </cell>
          <cell r="J373" t="str">
            <v>712.105.00010</v>
          </cell>
          <cell r="K373" t="str">
            <v>Consulenze Tecniche da Terzi - Altri sogg. Pubbl.</v>
          </cell>
          <cell r="L373" t="str">
            <v>SI</v>
          </cell>
          <cell r="M373" t="str">
            <v>B.2.B.2.2) Consulenze non sanitarie da Terzi - Altri soggetti pubblici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AB373">
            <v>0</v>
          </cell>
          <cell r="AD373">
            <v>0</v>
          </cell>
          <cell r="AE373">
            <v>0</v>
          </cell>
        </row>
        <row r="374">
          <cell r="F374" t="str">
            <v>71210500015</v>
          </cell>
          <cell r="G374" t="str">
            <v>Consulenze Tecniche da privato</v>
          </cell>
          <cell r="H374" t="str">
            <v>BA1790</v>
          </cell>
          <cell r="I374">
            <v>71210500015</v>
          </cell>
          <cell r="J374" t="str">
            <v>712.105.00015</v>
          </cell>
          <cell r="K374" t="str">
            <v>Consulenze Tecniche da privato</v>
          </cell>
          <cell r="L374" t="str">
            <v>SI</v>
          </cell>
          <cell r="M374" t="str">
            <v>B.2.B.2.3.A) Consulenze non sanitarie da privato</v>
          </cell>
          <cell r="N374">
            <v>20928.900000000001</v>
          </cell>
          <cell r="O374">
            <v>0</v>
          </cell>
          <cell r="P374">
            <v>1224</v>
          </cell>
          <cell r="Q374">
            <v>3352.08</v>
          </cell>
          <cell r="R374">
            <v>2514.06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AB374">
            <v>0</v>
          </cell>
          <cell r="AD374">
            <v>0</v>
          </cell>
          <cell r="AE374">
            <v>0</v>
          </cell>
        </row>
        <row r="375">
          <cell r="F375" t="str">
            <v>71210500020</v>
          </cell>
          <cell r="G375" t="str">
            <v>Consulenze Amministrative da Aziende sanitarie pubbliche della Regione</v>
          </cell>
          <cell r="H375" t="str">
            <v>BA1760</v>
          </cell>
          <cell r="I375">
            <v>71210500020</v>
          </cell>
          <cell r="J375" t="str">
            <v>712.105.00020</v>
          </cell>
          <cell r="K375" t="str">
            <v>Consulenze Amm.ve da Az. sanit. pubbl. della Reg.</v>
          </cell>
          <cell r="L375" t="str">
            <v>SI</v>
          </cell>
          <cell r="M375" t="str">
            <v>B.2.B.2.1) Consulenze non sanitarie da Aziende sanitarie pubbliche della Regione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AB375">
            <v>0</v>
          </cell>
          <cell r="AD375">
            <v>0</v>
          </cell>
          <cell r="AE375">
            <v>0</v>
          </cell>
        </row>
        <row r="376">
          <cell r="F376" t="str">
            <v>71210500025</v>
          </cell>
          <cell r="G376" t="str">
            <v>Consulenze Amministrative da Terzi - Altri soggetti pubblici</v>
          </cell>
          <cell r="H376" t="str">
            <v>BA1770</v>
          </cell>
          <cell r="I376">
            <v>71210500025</v>
          </cell>
          <cell r="J376" t="str">
            <v>712.105.00025</v>
          </cell>
          <cell r="K376" t="str">
            <v>Consulenze Amm.ve da Terzi - Altri sogg. pubbl.</v>
          </cell>
          <cell r="L376" t="str">
            <v>SI</v>
          </cell>
          <cell r="M376" t="str">
            <v>B.2.B.2.2) Consulenze non sanitarie da Terzi - Altri soggetti pubblici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AB376">
            <v>0</v>
          </cell>
          <cell r="AD376">
            <v>0</v>
          </cell>
          <cell r="AE376">
            <v>0</v>
          </cell>
        </row>
        <row r="377">
          <cell r="F377" t="str">
            <v>71210500030</v>
          </cell>
          <cell r="G377" t="str">
            <v>Consulenze Amministrative da privato</v>
          </cell>
          <cell r="H377" t="str">
            <v>BA1790</v>
          </cell>
          <cell r="I377">
            <v>71210500030</v>
          </cell>
          <cell r="J377" t="str">
            <v>712.105.00030</v>
          </cell>
          <cell r="K377" t="str">
            <v>Consulenze Amm.ve da privato</v>
          </cell>
          <cell r="L377" t="str">
            <v>SI</v>
          </cell>
          <cell r="M377" t="str">
            <v>B.2.B.2.3.A) Consulenze non sanitarie da privato</v>
          </cell>
          <cell r="N377">
            <v>67236</v>
          </cell>
          <cell r="O377">
            <v>120905</v>
          </cell>
          <cell r="P377">
            <v>128239.86</v>
          </cell>
          <cell r="Q377">
            <v>0</v>
          </cell>
          <cell r="R377">
            <v>8953.2900000000009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AB377">
            <v>0</v>
          </cell>
          <cell r="AD377">
            <v>0</v>
          </cell>
          <cell r="AE377">
            <v>0</v>
          </cell>
        </row>
        <row r="378">
          <cell r="F378" t="str">
            <v>71210500035</v>
          </cell>
          <cell r="G378" t="str">
            <v>Consulenze Legali da Aziende sanitarie pubbliche della Regione</v>
          </cell>
          <cell r="H378" t="str">
            <v>BA1760</v>
          </cell>
          <cell r="I378">
            <v>71210500035</v>
          </cell>
          <cell r="J378" t="str">
            <v>712.105.00035</v>
          </cell>
          <cell r="K378" t="str">
            <v>Consulenze Legali da Az. sanit. pubbl. della Reg.</v>
          </cell>
          <cell r="L378" t="str">
            <v>SI</v>
          </cell>
          <cell r="M378" t="str">
            <v>B.2.B.2.1) Consulenze non sanitarie da Aziende sanitarie pubbliche della Regione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AB378">
            <v>0</v>
          </cell>
          <cell r="AD378">
            <v>0</v>
          </cell>
          <cell r="AE378">
            <v>0</v>
          </cell>
        </row>
        <row r="379">
          <cell r="F379" t="str">
            <v>71210500040</v>
          </cell>
          <cell r="G379" t="str">
            <v>Consulenze Legali da Terzi - Altri soggetti pubblici</v>
          </cell>
          <cell r="H379" t="str">
            <v>BA1770</v>
          </cell>
          <cell r="I379">
            <v>71210500040</v>
          </cell>
          <cell r="J379" t="str">
            <v>712.105.00040</v>
          </cell>
          <cell r="K379" t="str">
            <v>Consulenze Legali da Terzi - Altri sogg. pubbl.</v>
          </cell>
          <cell r="L379" t="str">
            <v>SI</v>
          </cell>
          <cell r="M379" t="str">
            <v>B.2.B.2.2) Consulenze non sanitarie da Terzi - Altri soggetti pubblici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AB379">
            <v>0</v>
          </cell>
          <cell r="AD379">
            <v>0</v>
          </cell>
          <cell r="AE379">
            <v>0</v>
          </cell>
        </row>
        <row r="380">
          <cell r="F380" t="str">
            <v>71210500045</v>
          </cell>
          <cell r="G380" t="str">
            <v>Consulenze Legali da privato</v>
          </cell>
          <cell r="H380" t="str">
            <v>BA1790</v>
          </cell>
          <cell r="I380">
            <v>71210500045</v>
          </cell>
          <cell r="J380" t="str">
            <v>712.105.00045</v>
          </cell>
          <cell r="K380" t="str">
            <v>Consulenze Legali da privato</v>
          </cell>
          <cell r="L380" t="str">
            <v>SI</v>
          </cell>
          <cell r="M380" t="str">
            <v>B.2.B.2.3.A) Consulenze non sanitarie da privato</v>
          </cell>
          <cell r="N380">
            <v>0</v>
          </cell>
          <cell r="O380">
            <v>0</v>
          </cell>
          <cell r="P380">
            <v>3447.16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AB380">
            <v>0</v>
          </cell>
          <cell r="AD380">
            <v>0</v>
          </cell>
          <cell r="AE380">
            <v>0</v>
          </cell>
        </row>
        <row r="381">
          <cell r="F381" t="str">
            <v>71210500050</v>
          </cell>
          <cell r="G381" t="str">
            <v>Co.Co.Co. dirigenza professionale - Competenze</v>
          </cell>
          <cell r="H381" t="str">
            <v>BA1800</v>
          </cell>
          <cell r="I381">
            <v>71210500300</v>
          </cell>
          <cell r="J381" t="str">
            <v>712.105.00300</v>
          </cell>
          <cell r="K381" t="str">
            <v>Co.Co.Co. dirigenza prof.le - Competenze</v>
          </cell>
          <cell r="L381" t="str">
            <v>SI</v>
          </cell>
          <cell r="M381" t="str">
            <v>B.2.B.2.3.B) Collaborazioni coordinate e continuative non sanitarie da privato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AB381">
            <v>0</v>
          </cell>
          <cell r="AD381">
            <v>0</v>
          </cell>
          <cell r="AE381">
            <v>0</v>
          </cell>
        </row>
        <row r="382">
          <cell r="F382" t="str">
            <v>71210500055</v>
          </cell>
          <cell r="G382" t="str">
            <v>Co.Co.Co. dirigenza professionale - Oneri sociali</v>
          </cell>
          <cell r="H382" t="str">
            <v>BA1800</v>
          </cell>
          <cell r="I382">
            <v>71210500305</v>
          </cell>
          <cell r="J382" t="str">
            <v>712.105.00305</v>
          </cell>
          <cell r="K382" t="str">
            <v>Co.Co.Co. dirigenza prof.le - Oneri sociali</v>
          </cell>
          <cell r="L382" t="str">
            <v>SI</v>
          </cell>
          <cell r="M382" t="str">
            <v>B.2.B.2.3.B) Collaborazioni coordinate e continuative non sanitarie da privato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AB382">
            <v>0</v>
          </cell>
          <cell r="AD382">
            <v>0</v>
          </cell>
          <cell r="AE382">
            <v>0</v>
          </cell>
        </row>
        <row r="383">
          <cell r="F383" t="str">
            <v>71210500060</v>
          </cell>
          <cell r="G383" t="str">
            <v>Co.Co.Co. comparto ruolo professionale - Competenze</v>
          </cell>
          <cell r="H383" t="str">
            <v>BA1800</v>
          </cell>
          <cell r="I383">
            <v>71210500310</v>
          </cell>
          <cell r="J383" t="str">
            <v>712.105.00310</v>
          </cell>
          <cell r="K383" t="str">
            <v>Co.Co.Co. comparto ruolo prof.le - Competenze</v>
          </cell>
          <cell r="L383" t="str">
            <v>SI</v>
          </cell>
          <cell r="M383" t="str">
            <v>B.2.B.2.3.B) Collaborazioni coordinate e continuative non sanitarie da privato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AB383">
            <v>0</v>
          </cell>
          <cell r="AD383">
            <v>0</v>
          </cell>
          <cell r="AE383">
            <v>0</v>
          </cell>
        </row>
        <row r="384">
          <cell r="F384" t="str">
            <v>71210500065</v>
          </cell>
          <cell r="G384" t="str">
            <v>Co.Co.Co. comparto ruolo professionale - Oneri sociali</v>
          </cell>
          <cell r="H384" t="str">
            <v>BA1800</v>
          </cell>
          <cell r="I384">
            <v>71210500315</v>
          </cell>
          <cell r="J384" t="str">
            <v>712.105.00315</v>
          </cell>
          <cell r="K384" t="str">
            <v>Co.Co.Co. comparto ruolo prof.le - Oneri sociali</v>
          </cell>
          <cell r="L384" t="str">
            <v>SI</v>
          </cell>
          <cell r="M384" t="str">
            <v>B.2.B.2.3.B) Collaborazioni coordinate e continuative non sanitarie da privato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AB384">
            <v>0</v>
          </cell>
          <cell r="AD384">
            <v>0</v>
          </cell>
          <cell r="AE384">
            <v>0</v>
          </cell>
        </row>
        <row r="385">
          <cell r="F385" t="str">
            <v>71210500070</v>
          </cell>
          <cell r="G385" t="str">
            <v>Co.Co.Co. dirigenza ruolo tecnico - Competenze</v>
          </cell>
          <cell r="H385" t="str">
            <v>BA1800</v>
          </cell>
          <cell r="I385">
            <v>71210500320</v>
          </cell>
          <cell r="J385" t="str">
            <v>712.105.00320</v>
          </cell>
          <cell r="K385" t="str">
            <v>Co.Co.Co. dirigenza ruolo tecnico - Competenze</v>
          </cell>
          <cell r="L385" t="str">
            <v>SI</v>
          </cell>
          <cell r="M385" t="str">
            <v>B.2.B.2.3.B) Collaborazioni coordinate e continuative non sanitarie da privato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AB385">
            <v>0</v>
          </cell>
          <cell r="AD385">
            <v>0</v>
          </cell>
          <cell r="AE385">
            <v>0</v>
          </cell>
        </row>
        <row r="386">
          <cell r="F386" t="str">
            <v>71210500075</v>
          </cell>
          <cell r="G386" t="str">
            <v>Co.Co.Co. dirigenza ruolo tecnico - Oneri sociali</v>
          </cell>
          <cell r="H386" t="str">
            <v>BA1800</v>
          </cell>
          <cell r="I386">
            <v>71210500325</v>
          </cell>
          <cell r="J386" t="str">
            <v>712.105.00325</v>
          </cell>
          <cell r="K386" t="str">
            <v>Co.Co.Co. dirigenza ruolo tecnico - Oneri sociali</v>
          </cell>
          <cell r="L386" t="str">
            <v>SI</v>
          </cell>
          <cell r="M386" t="str">
            <v>B.2.B.2.3.B) Collaborazioni coordinate e continuative non sanitarie da privato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AB386">
            <v>0</v>
          </cell>
          <cell r="AD386">
            <v>0</v>
          </cell>
          <cell r="AE386">
            <v>0</v>
          </cell>
        </row>
        <row r="387">
          <cell r="F387" t="str">
            <v>71210500080</v>
          </cell>
          <cell r="G387" t="str">
            <v>Co.Co.Co. comparto ruolo tecnico - Competenze</v>
          </cell>
          <cell r="H387" t="str">
            <v>BA1800</v>
          </cell>
          <cell r="I387">
            <v>71210500330</v>
          </cell>
          <cell r="J387" t="str">
            <v>712.105.00330</v>
          </cell>
          <cell r="K387" t="str">
            <v>Co.Co.Co. comparto ruolo tecnico - Competenze</v>
          </cell>
          <cell r="L387" t="str">
            <v>SI</v>
          </cell>
          <cell r="M387" t="str">
            <v>B.2.B.2.3.B) Collaborazioni coordinate e continuative non sanitarie da privato</v>
          </cell>
          <cell r="N387">
            <v>0</v>
          </cell>
          <cell r="O387">
            <v>6867.09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AB387">
            <v>0</v>
          </cell>
          <cell r="AD387">
            <v>0</v>
          </cell>
          <cell r="AE387">
            <v>0</v>
          </cell>
        </row>
        <row r="388">
          <cell r="F388" t="str">
            <v>71210500085</v>
          </cell>
          <cell r="G388" t="str">
            <v>Co.Co.Co. comparto ruolo tecnico - Oneri sociali</v>
          </cell>
          <cell r="H388" t="str">
            <v>BA1800</v>
          </cell>
          <cell r="I388">
            <v>71210500335</v>
          </cell>
          <cell r="J388" t="str">
            <v>712.105.00335</v>
          </cell>
          <cell r="K388" t="str">
            <v>Co.Co.Co. comparto ruolo tecnico - Oneri sociali</v>
          </cell>
          <cell r="L388" t="str">
            <v>SI</v>
          </cell>
          <cell r="M388" t="str">
            <v>B.2.B.2.3.B) Collaborazioni coordinate e continuative non sanitarie da privato</v>
          </cell>
          <cell r="N388">
            <v>0</v>
          </cell>
          <cell r="O388">
            <v>1584.36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AB388">
            <v>0</v>
          </cell>
          <cell r="AD388">
            <v>0</v>
          </cell>
          <cell r="AE388">
            <v>0</v>
          </cell>
        </row>
        <row r="389">
          <cell r="F389" t="str">
            <v>71210500090</v>
          </cell>
          <cell r="G389" t="str">
            <v>Co.Co.Co. dirigenza ruolo Amm.vo - Competenze</v>
          </cell>
          <cell r="H389" t="str">
            <v>BA1800</v>
          </cell>
          <cell r="I389">
            <v>71210500340</v>
          </cell>
          <cell r="J389" t="str">
            <v>712.105.00340</v>
          </cell>
          <cell r="K389" t="str">
            <v>Co.Co.Co. dirigenza ruolo amm.vo - Competenze</v>
          </cell>
          <cell r="L389" t="str">
            <v>SI</v>
          </cell>
          <cell r="M389" t="str">
            <v>B.2.B.2.3.B) Collaborazioni coordinate e continuative non sanitarie da privato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AB389">
            <v>0</v>
          </cell>
          <cell r="AD389">
            <v>0</v>
          </cell>
          <cell r="AE389">
            <v>0</v>
          </cell>
        </row>
        <row r="390">
          <cell r="F390" t="str">
            <v>71210500095</v>
          </cell>
          <cell r="G390" t="str">
            <v>Co.Co.Co. dirigenza ruolo Amm.vo - Oneri sociali</v>
          </cell>
          <cell r="H390" t="str">
            <v>BA1800</v>
          </cell>
          <cell r="I390">
            <v>71210500345</v>
          </cell>
          <cell r="J390" t="str">
            <v>712.105.00345</v>
          </cell>
          <cell r="K390" t="str">
            <v>Co.Co.Co. dirigenza ruolo amm.vo - Oneri sociali</v>
          </cell>
          <cell r="L390" t="str">
            <v>SI</v>
          </cell>
          <cell r="M390" t="str">
            <v>B.2.B.2.3.B) Collaborazioni coordinate e continuative non sanitarie da privato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AB390">
            <v>0</v>
          </cell>
          <cell r="AD390">
            <v>0</v>
          </cell>
          <cell r="AE390">
            <v>0</v>
          </cell>
        </row>
        <row r="391">
          <cell r="F391" t="str">
            <v>71210500100</v>
          </cell>
          <cell r="G391" t="str">
            <v>Co.Co.Co. comparto ruolo Amm.vo - Competenze</v>
          </cell>
          <cell r="H391" t="str">
            <v>BA1800</v>
          </cell>
          <cell r="I391">
            <v>71210500350</v>
          </cell>
          <cell r="J391" t="str">
            <v>712.105.00350</v>
          </cell>
          <cell r="K391" t="str">
            <v>Co.Co.Co. comparto ruolo amm.vo - Competenze</v>
          </cell>
          <cell r="L391" t="str">
            <v>SI</v>
          </cell>
          <cell r="M391" t="str">
            <v>B.2.B.2.3.B) Collaborazioni coordinate e continuative non sanitarie da privato</v>
          </cell>
          <cell r="N391">
            <v>280276.03000000003</v>
          </cell>
          <cell r="O391">
            <v>502940.99</v>
          </cell>
          <cell r="P391">
            <v>455742.44</v>
          </cell>
          <cell r="Q391">
            <v>0</v>
          </cell>
          <cell r="R391">
            <v>77809.45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AB391">
            <v>0</v>
          </cell>
          <cell r="AD391">
            <v>0</v>
          </cell>
          <cell r="AE391">
            <v>0</v>
          </cell>
        </row>
        <row r="392">
          <cell r="F392" t="str">
            <v>71210500105</v>
          </cell>
          <cell r="G392" t="str">
            <v>Co.Co.Co. comparto ruolo Amm.vo - Oneri sociali</v>
          </cell>
          <cell r="H392" t="str">
            <v>BA1800</v>
          </cell>
          <cell r="I392">
            <v>71210500355</v>
          </cell>
          <cell r="J392" t="str">
            <v>712.105.00355</v>
          </cell>
          <cell r="K392" t="str">
            <v>Co.Co.Co. comparto ruolo amm.vo - Oneri sociali</v>
          </cell>
          <cell r="L392" t="str">
            <v>SI</v>
          </cell>
          <cell r="M392" t="str">
            <v>B.2.B.2.3.B) Collaborazioni coordinate e continuative non sanitarie da privato</v>
          </cell>
          <cell r="N392">
            <v>64685.77</v>
          </cell>
          <cell r="O392">
            <v>116188.22</v>
          </cell>
          <cell r="P392">
            <v>105269.23</v>
          </cell>
          <cell r="Q392">
            <v>0</v>
          </cell>
          <cell r="R392">
            <v>18298.740000000002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AB392">
            <v>0</v>
          </cell>
          <cell r="AD392">
            <v>0</v>
          </cell>
          <cell r="AE392">
            <v>0</v>
          </cell>
        </row>
        <row r="393">
          <cell r="F393" t="str">
            <v>71210500110</v>
          </cell>
          <cell r="G393" t="str">
            <v xml:space="preserve">Indennità a personale universitario - area non sanitaria </v>
          </cell>
          <cell r="H393" t="str">
            <v>BA1810</v>
          </cell>
          <cell r="I393">
            <v>71210500400</v>
          </cell>
          <cell r="J393" t="str">
            <v>712.105.00400</v>
          </cell>
          <cell r="K393" t="str">
            <v xml:space="preserve">Indennità a personale univ. - area non sanitaria </v>
          </cell>
          <cell r="L393" t="str">
            <v>SI</v>
          </cell>
          <cell r="M393" t="str">
            <v xml:space="preserve">B.2.B.2.3.C) Indennità a personale universitario - area non sanitaria 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AB393">
            <v>0</v>
          </cell>
          <cell r="AD393">
            <v>0</v>
          </cell>
          <cell r="AE393">
            <v>0</v>
          </cell>
        </row>
        <row r="394">
          <cell r="F394" t="str">
            <v>71210500115</v>
          </cell>
          <cell r="G394" t="str">
            <v xml:space="preserve">Lavoro interinale - area non sanitaria </v>
          </cell>
          <cell r="H394" t="str">
            <v>BA1820</v>
          </cell>
          <cell r="I394">
            <v>71210500450</v>
          </cell>
          <cell r="J394" t="str">
            <v>712.105.00450</v>
          </cell>
          <cell r="K394" t="str">
            <v xml:space="preserve">Lavoro interinale - area non sanitaria </v>
          </cell>
          <cell r="L394" t="str">
            <v>SI</v>
          </cell>
          <cell r="M394" t="str">
            <v xml:space="preserve">B.2.B.2.3.D) Lavoro interinale - area non sanitaria 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AB394">
            <v>0</v>
          </cell>
          <cell r="AD394">
            <v>0</v>
          </cell>
          <cell r="AE394">
            <v>0</v>
          </cell>
        </row>
        <row r="395">
          <cell r="F395" t="str">
            <v>71210500120</v>
          </cell>
          <cell r="G395" t="str">
            <v xml:space="preserve">Altre collaborazioni e prestazioni di lavoro - area non sanitaria </v>
          </cell>
          <cell r="H395" t="str">
            <v>BA1830</v>
          </cell>
          <cell r="I395">
            <v>71210500500</v>
          </cell>
          <cell r="J395" t="str">
            <v>712.105.00500</v>
          </cell>
          <cell r="K395" t="str">
            <v xml:space="preserve">Altre collaboraz. e prestaz. di lavoro - area non sanitaria </v>
          </cell>
          <cell r="L395" t="str">
            <v>SI</v>
          </cell>
          <cell r="M395" t="str">
            <v xml:space="preserve">B.2.B.2.3.E) Altre collaborazioni e prestazioni di lavoro - area non sanitaria 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AB395">
            <v>0</v>
          </cell>
          <cell r="AD395">
            <v>0</v>
          </cell>
          <cell r="AE395">
            <v>0</v>
          </cell>
        </row>
        <row r="396">
          <cell r="F396" t="str">
            <v>71210500125</v>
          </cell>
          <cell r="G396" t="str">
            <v>Rimborso oneri stipendiali personale non sanitario in comando da Aziende sanitarie pubbliche della Regione</v>
          </cell>
          <cell r="H396" t="str">
            <v>BA1850</v>
          </cell>
          <cell r="I396">
            <v>71210500505</v>
          </cell>
          <cell r="J396" t="str">
            <v>712.105.00505</v>
          </cell>
          <cell r="K396" t="str">
            <v>Rimb. oneri stip. pers. non sanit. in comando da Az. sanit. pubbl. Reg.</v>
          </cell>
          <cell r="L396" t="str">
            <v>SI</v>
          </cell>
          <cell r="M396" t="str">
            <v>B.2.B.2.4.A) Rimborso oneri stipendiali personale non sanitario in comando da Aziende sanitarie pubbliche della Regione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29565</v>
          </cell>
          <cell r="T396">
            <v>0</v>
          </cell>
          <cell r="U396">
            <v>0</v>
          </cell>
          <cell r="V396">
            <v>0</v>
          </cell>
          <cell r="AB396">
            <v>0</v>
          </cell>
          <cell r="AD396">
            <v>0</v>
          </cell>
          <cell r="AE396">
            <v>0</v>
          </cell>
        </row>
        <row r="397">
          <cell r="F397" t="str">
            <v>71210500130</v>
          </cell>
          <cell r="G397" t="str">
            <v>Rimborso oneri stipendiali personale non sanitario in comando da Regione, soggetti pubblici e da Università</v>
          </cell>
          <cell r="H397" t="str">
            <v>BA1860</v>
          </cell>
          <cell r="I397">
            <v>71210500510</v>
          </cell>
          <cell r="J397" t="str">
            <v>712.105.00510</v>
          </cell>
          <cell r="K397" t="str">
            <v>Rimb. oneri stip. pers. non sanit. in comando da Regione, soggetti pubbl. e Univ.</v>
          </cell>
          <cell r="L397" t="str">
            <v>SI</v>
          </cell>
          <cell r="M397" t="str">
            <v>B.2.B.2.4.B) Rimborso oneri stipendiali personale non sanitario in comando da Regione, soggetti pubblici e da Università</v>
          </cell>
          <cell r="N397">
            <v>8831.5300000000007</v>
          </cell>
          <cell r="O397">
            <v>75280.61</v>
          </cell>
          <cell r="P397">
            <v>109118.84</v>
          </cell>
          <cell r="Q397">
            <v>46403.853333333333</v>
          </cell>
          <cell r="R397">
            <v>60781.29</v>
          </cell>
          <cell r="S397">
            <v>0</v>
          </cell>
          <cell r="T397">
            <v>57460.38</v>
          </cell>
          <cell r="U397">
            <v>0</v>
          </cell>
          <cell r="V397">
            <v>4705.41</v>
          </cell>
          <cell r="W397">
            <v>4705.41</v>
          </cell>
          <cell r="AB397">
            <v>0</v>
          </cell>
          <cell r="AD397">
            <v>27545</v>
          </cell>
          <cell r="AE397">
            <v>27545</v>
          </cell>
        </row>
        <row r="398">
          <cell r="F398" t="str">
            <v>71210500135</v>
          </cell>
          <cell r="G398" t="str">
            <v>Rimborso oneri stipendiali personale non sanitario in comando da aziende di altre Regioni (Extraregione)</v>
          </cell>
          <cell r="H398" t="str">
            <v>BA1870</v>
          </cell>
          <cell r="I398">
            <v>71210500515</v>
          </cell>
          <cell r="J398" t="str">
            <v>712.105.00515</v>
          </cell>
          <cell r="K398" t="str">
            <v>Rimb. oneri stip. pers. non sanit. in comando da az. di altre Regioni (extrareg.)</v>
          </cell>
          <cell r="L398" t="str">
            <v>SI</v>
          </cell>
          <cell r="M398" t="str">
            <v>B.2.B.2.4.C) Rimborso oneri stipendiali personale non sanitario in comando da aziende di altre Regioni (Extraregione)</v>
          </cell>
          <cell r="N398">
            <v>0</v>
          </cell>
          <cell r="O398">
            <v>1413.32</v>
          </cell>
          <cell r="P398">
            <v>10869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AB398">
            <v>0</v>
          </cell>
          <cell r="AD398">
            <v>0</v>
          </cell>
          <cell r="AE398">
            <v>0</v>
          </cell>
        </row>
        <row r="399">
          <cell r="F399" t="str">
            <v>71210500140</v>
          </cell>
          <cell r="G399" t="str">
            <v>Altre consulenze non sanitarie da privato - art. 79 comma 1 sexies lettara c) D.L. 112/2008</v>
          </cell>
          <cell r="H399" t="str">
            <v>BA1831</v>
          </cell>
          <cell r="I399">
            <v>71210500520</v>
          </cell>
          <cell r="J399" t="str">
            <v>712.105.00520</v>
          </cell>
          <cell r="K399" t="str">
            <v>Altre consulenze non sanitarie da privato - art. 79 comma 1 sexies lettara c) D.L. 112/2008</v>
          </cell>
          <cell r="L399" t="str">
            <v>SI</v>
          </cell>
          <cell r="M399" t="str">
            <v>B.2.B.2.3.F) Altre Consulenze non sanitarie da privato -  in attuazione dell’art.79, comma 1 sexies lettera c), del D.L. 112/2008, convertito con legge 133/2008 e della legge 23 dicembre 2009 n. 191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AB399">
            <v>0</v>
          </cell>
          <cell r="AD399">
            <v>0</v>
          </cell>
          <cell r="AE399">
            <v>0</v>
          </cell>
        </row>
        <row r="400">
          <cell r="F400" t="str">
            <v>715</v>
          </cell>
          <cell r="G400" t="str">
            <v>MANUTENZIONE E RIPARAZIONI ORDINARIE</v>
          </cell>
          <cell r="I400">
            <v>715</v>
          </cell>
          <cell r="J400" t="str">
            <v>715</v>
          </cell>
          <cell r="K400" t="str">
            <v>MANUTENZIONE E RIPARAZIONI ORDINARIE</v>
          </cell>
          <cell r="L400" t="str">
            <v>NO</v>
          </cell>
          <cell r="N400">
            <v>0</v>
          </cell>
          <cell r="O400">
            <v>0</v>
          </cell>
          <cell r="P400">
            <v>0</v>
          </cell>
          <cell r="R400">
            <v>0</v>
          </cell>
          <cell r="T400">
            <v>0</v>
          </cell>
          <cell r="U400">
            <v>0</v>
          </cell>
          <cell r="V400">
            <v>0</v>
          </cell>
          <cell r="AE400">
            <v>0</v>
          </cell>
        </row>
        <row r="401">
          <cell r="F401" t="str">
            <v>715100</v>
          </cell>
          <cell r="G401" t="str">
            <v>MANUTENZIONE E RIPARAZIONI ORDINARIE</v>
          </cell>
          <cell r="I401">
            <v>715100</v>
          </cell>
          <cell r="J401" t="str">
            <v>715.100</v>
          </cell>
          <cell r="K401" t="str">
            <v>MANUTENZIONE E RIPARAZIONI ORDINARIE</v>
          </cell>
          <cell r="L401" t="str">
            <v>NO</v>
          </cell>
          <cell r="N401">
            <v>0</v>
          </cell>
          <cell r="O401">
            <v>0</v>
          </cell>
          <cell r="P401">
            <v>0</v>
          </cell>
          <cell r="R401">
            <v>0</v>
          </cell>
          <cell r="T401">
            <v>0</v>
          </cell>
          <cell r="U401">
            <v>0</v>
          </cell>
          <cell r="V401">
            <v>0</v>
          </cell>
          <cell r="AE401">
            <v>0</v>
          </cell>
        </row>
        <row r="402">
          <cell r="F402" t="str">
            <v>71510000005</v>
          </cell>
          <cell r="G402" t="str">
            <v>Manut. ordin. sugli immobili e loro pertinenze</v>
          </cell>
          <cell r="H402" t="str">
            <v>BA1920</v>
          </cell>
          <cell r="I402">
            <v>71510000005</v>
          </cell>
          <cell r="J402" t="str">
            <v>715.100.00005</v>
          </cell>
          <cell r="K402" t="str">
            <v>Manut. ordin. sugli immobili e loro pertinenze</v>
          </cell>
          <cell r="L402" t="str">
            <v>SI</v>
          </cell>
          <cell r="M402" t="str">
            <v>B.3.A)  Manutenzione e riparazione ai fabbricati e loro pertinenze</v>
          </cell>
          <cell r="N402">
            <v>2575810.2000000002</v>
          </cell>
          <cell r="O402">
            <v>2846972.63</v>
          </cell>
          <cell r="P402">
            <v>1596333.29</v>
          </cell>
          <cell r="Q402">
            <v>4100000</v>
          </cell>
          <cell r="R402">
            <v>4515320.22</v>
          </cell>
          <cell r="S402">
            <v>3761573.93</v>
          </cell>
          <cell r="T402">
            <v>3938792.32</v>
          </cell>
          <cell r="U402">
            <v>3549528.1</v>
          </cell>
          <cell r="V402">
            <v>2932146.08</v>
          </cell>
          <cell r="W402">
            <v>2489726.0099999998</v>
          </cell>
          <cell r="Z402">
            <v>2545554.4690000005</v>
          </cell>
          <cell r="AB402">
            <v>3549528.1</v>
          </cell>
          <cell r="AC402">
            <v>-509905.62000000011</v>
          </cell>
          <cell r="AD402">
            <v>3039622.48</v>
          </cell>
          <cell r="AE402">
            <v>3039622.48</v>
          </cell>
        </row>
        <row r="403">
          <cell r="F403" t="str">
            <v>71510000010</v>
          </cell>
          <cell r="G403" t="str">
            <v>Manut. ordin. sugli impianti e macchinari</v>
          </cell>
          <cell r="H403" t="str">
            <v>BA1930</v>
          </cell>
          <cell r="I403">
            <v>71510000010</v>
          </cell>
          <cell r="J403" t="str">
            <v>715.100.00010</v>
          </cell>
          <cell r="K403" t="str">
            <v>Manut. ordin. sugli impianti e macchinari</v>
          </cell>
          <cell r="L403" t="str">
            <v>SI</v>
          </cell>
          <cell r="M403" t="str">
            <v>B.3.B)  Manutenzione e riparazione agli impianti e macchinari</v>
          </cell>
          <cell r="N403">
            <v>1377667.27</v>
          </cell>
          <cell r="O403">
            <v>1384329.22</v>
          </cell>
          <cell r="P403">
            <v>1346809.68</v>
          </cell>
          <cell r="Q403">
            <v>2700000</v>
          </cell>
          <cell r="R403">
            <v>2807754.14</v>
          </cell>
          <cell r="S403">
            <v>2406023.1800000002</v>
          </cell>
          <cell r="T403">
            <v>3114075.15</v>
          </cell>
          <cell r="U403">
            <v>2884911.5</v>
          </cell>
          <cell r="V403">
            <v>2263683.63</v>
          </cell>
          <cell r="W403">
            <v>1713505.75</v>
          </cell>
          <cell r="Z403">
            <v>1713945.3080000002</v>
          </cell>
          <cell r="AB403">
            <v>2884911.5</v>
          </cell>
          <cell r="AC403">
            <v>-426982.30000000005</v>
          </cell>
          <cell r="AD403">
            <v>2457929.2000000002</v>
          </cell>
          <cell r="AE403">
            <v>2457929.2000000002</v>
          </cell>
        </row>
        <row r="404">
          <cell r="F404" t="str">
            <v>71510000015</v>
          </cell>
          <cell r="G404" t="str">
            <v>Manut. ordin. sugli automez. (sanit. e non sanit.)</v>
          </cell>
          <cell r="H404" t="str">
            <v>BA1960</v>
          </cell>
          <cell r="I404">
            <v>71510000015</v>
          </cell>
          <cell r="J404" t="str">
            <v>715.100.00015</v>
          </cell>
          <cell r="K404" t="str">
            <v>Manut. ordin. sugli automez. (sanit. e non sanit.)</v>
          </cell>
          <cell r="L404" t="str">
            <v>SI</v>
          </cell>
          <cell r="M404" t="str">
            <v>B.3.E)  Manutenzione e riparazione agli automezzi</v>
          </cell>
          <cell r="N404">
            <v>92541.48</v>
          </cell>
          <cell r="O404">
            <v>128885.22</v>
          </cell>
          <cell r="P404">
            <v>182237.3</v>
          </cell>
          <cell r="Q404">
            <v>94089.506666666668</v>
          </cell>
          <cell r="R404">
            <v>88507.17</v>
          </cell>
          <cell r="S404">
            <v>78355.759999999995</v>
          </cell>
          <cell r="T404">
            <v>88340.57</v>
          </cell>
          <cell r="U404">
            <v>80769.740000000005</v>
          </cell>
          <cell r="V404">
            <v>60432.45</v>
          </cell>
          <cell r="W404">
            <v>65497.61</v>
          </cell>
          <cell r="AB404">
            <v>80769.740000000005</v>
          </cell>
          <cell r="AC404">
            <v>-8076.9740000000011</v>
          </cell>
          <cell r="AD404">
            <v>72692.766000000003</v>
          </cell>
          <cell r="AE404">
            <v>72692.77</v>
          </cell>
        </row>
        <row r="405">
          <cell r="F405" t="str">
            <v>71510000020</v>
          </cell>
          <cell r="G405" t="str">
            <v>Manut. ordin. su attrezz. tecnico scientif. sanit.</v>
          </cell>
          <cell r="H405" t="str">
            <v>BA1940</v>
          </cell>
          <cell r="I405">
            <v>71510000020</v>
          </cell>
          <cell r="J405" t="str">
            <v>715.100.00020</v>
          </cell>
          <cell r="K405" t="str">
            <v>Manut. ordin. su attrezz. tecnico scientif. sanit.</v>
          </cell>
          <cell r="L405" t="str">
            <v>SI</v>
          </cell>
          <cell r="M405" t="str">
            <v>B.3.C)  Manutenzione e riparazione alle attrezzature sanitarie e scientifiche</v>
          </cell>
          <cell r="N405">
            <v>3555211.92</v>
          </cell>
          <cell r="O405">
            <v>3329428.76</v>
          </cell>
          <cell r="P405">
            <v>3170415.18</v>
          </cell>
          <cell r="Q405">
            <v>4245000</v>
          </cell>
          <cell r="R405">
            <v>3601159.78</v>
          </cell>
          <cell r="S405">
            <v>4325472.1100000003</v>
          </cell>
          <cell r="T405">
            <v>5370190.4900000002</v>
          </cell>
          <cell r="U405">
            <v>4752346.54</v>
          </cell>
          <cell r="V405">
            <v>3834797.85</v>
          </cell>
          <cell r="W405">
            <v>2444120.56</v>
          </cell>
          <cell r="AB405">
            <v>4752346.54</v>
          </cell>
          <cell r="AC405">
            <v>-560469.30800000008</v>
          </cell>
          <cell r="AD405">
            <v>4191877.2319999998</v>
          </cell>
          <cell r="AE405">
            <v>4191877.23</v>
          </cell>
        </row>
        <row r="406">
          <cell r="F406" t="str">
            <v>71510000030</v>
          </cell>
          <cell r="G406" t="str">
            <v>Manut. ordin. su mobili e arredi</v>
          </cell>
          <cell r="H406" t="str">
            <v>BA1950</v>
          </cell>
          <cell r="I406">
            <v>71510000030</v>
          </cell>
          <cell r="J406" t="str">
            <v>715.100.00030</v>
          </cell>
          <cell r="K406" t="str">
            <v>Manut. ordin. su mobili e arredi</v>
          </cell>
          <cell r="L406" t="str">
            <v>SI</v>
          </cell>
          <cell r="M406" t="str">
            <v>B.3.D)  Manutenzione e riparazione ai mobili e arredi</v>
          </cell>
          <cell r="N406">
            <v>54639.07</v>
          </cell>
          <cell r="O406">
            <v>32067.08</v>
          </cell>
          <cell r="P406">
            <v>37571.089999999997</v>
          </cell>
          <cell r="Q406">
            <v>56840.333333333336</v>
          </cell>
          <cell r="R406">
            <v>46343.26</v>
          </cell>
          <cell r="S406">
            <v>41602.92</v>
          </cell>
          <cell r="T406">
            <v>34739.599999999999</v>
          </cell>
          <cell r="U406">
            <v>47307.66857142857</v>
          </cell>
          <cell r="V406">
            <v>32869.94</v>
          </cell>
          <cell r="W406">
            <v>37536.639999999999</v>
          </cell>
          <cell r="AB406">
            <v>47307.66857142857</v>
          </cell>
          <cell r="AC406">
            <v>-4730.7668571428576</v>
          </cell>
          <cell r="AD406">
            <v>42576.901714285712</v>
          </cell>
          <cell r="AE406">
            <v>42576.9</v>
          </cell>
        </row>
        <row r="407">
          <cell r="F407" t="str">
            <v>71510000035</v>
          </cell>
          <cell r="G407" t="str">
            <v>Manut. ordin.su macchine elettrocont. ed elettron.</v>
          </cell>
          <cell r="H407" t="str">
            <v>BA1970</v>
          </cell>
          <cell r="I407">
            <v>71510000035</v>
          </cell>
          <cell r="J407" t="str">
            <v>715.100.00035</v>
          </cell>
          <cell r="K407" t="str">
            <v>Manut. ordin.su macchine elettrocont. ed elettron.</v>
          </cell>
          <cell r="L407" t="str">
            <v>SI</v>
          </cell>
          <cell r="M407" t="str">
            <v>B.3.F)  Altre manutenzioni e riparazioni</v>
          </cell>
          <cell r="N407">
            <v>6568.65</v>
          </cell>
          <cell r="O407">
            <v>7665.88</v>
          </cell>
          <cell r="P407">
            <v>11217.64</v>
          </cell>
          <cell r="Q407">
            <v>7848.0533333333333</v>
          </cell>
          <cell r="R407">
            <v>4173.4399999999996</v>
          </cell>
          <cell r="S407">
            <v>4003.56</v>
          </cell>
          <cell r="T407">
            <v>5341.96</v>
          </cell>
          <cell r="U407">
            <v>7196.9142857142851</v>
          </cell>
          <cell r="V407">
            <v>4488.2</v>
          </cell>
          <cell r="W407">
            <v>6317.5</v>
          </cell>
          <cell r="AB407">
            <v>7196.9142857142851</v>
          </cell>
          <cell r="AC407">
            <v>-719.69142857142856</v>
          </cell>
          <cell r="AD407">
            <v>6477.2228571428568</v>
          </cell>
          <cell r="AE407">
            <v>6477.22</v>
          </cell>
        </row>
        <row r="408">
          <cell r="F408" t="str">
            <v>71510000040</v>
          </cell>
          <cell r="G408" t="str">
            <v>Manutenzioni e rip. da Aziende Sanitarie della Regione</v>
          </cell>
          <cell r="H408" t="str">
            <v>BA1980</v>
          </cell>
          <cell r="I408">
            <v>71510000040</v>
          </cell>
          <cell r="J408" t="str">
            <v>715.100.00040</v>
          </cell>
          <cell r="K408" t="str">
            <v>Manut. e riparaz. da Aziende sanit. della Reg.</v>
          </cell>
          <cell r="L408" t="str">
            <v>SI</v>
          </cell>
          <cell r="M408" t="str">
            <v>B.3.G)  Manutenzioni e riparazioni da Aziende sanitarie pubbliche della Regione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F409" t="str">
            <v>718</v>
          </cell>
          <cell r="G409" t="str">
            <v>GODIMENTO DI BENI DI TERZI</v>
          </cell>
          <cell r="I409">
            <v>718</v>
          </cell>
          <cell r="J409" t="str">
            <v>718</v>
          </cell>
          <cell r="K409" t="str">
            <v>GODIMENTO DI BENI DI TERZI</v>
          </cell>
          <cell r="L409" t="str">
            <v>NO</v>
          </cell>
          <cell r="N409">
            <v>0</v>
          </cell>
          <cell r="O409">
            <v>0</v>
          </cell>
          <cell r="P409">
            <v>0</v>
          </cell>
          <cell r="R409">
            <v>0</v>
          </cell>
          <cell r="T409">
            <v>0</v>
          </cell>
          <cell r="U409">
            <v>0</v>
          </cell>
          <cell r="V409">
            <v>0</v>
          </cell>
          <cell r="AB409">
            <v>0</v>
          </cell>
          <cell r="AD409">
            <v>0</v>
          </cell>
          <cell r="AE409">
            <v>0</v>
          </cell>
        </row>
        <row r="410">
          <cell r="F410" t="str">
            <v>718100</v>
          </cell>
          <cell r="G410" t="str">
            <v>GODIMENTO DI BENI DI TERZI</v>
          </cell>
          <cell r="I410">
            <v>718100</v>
          </cell>
          <cell r="J410" t="str">
            <v>718.100</v>
          </cell>
          <cell r="K410" t="str">
            <v>GODIMENTO DI BENI DI TERZI</v>
          </cell>
          <cell r="L410" t="str">
            <v>NO</v>
          </cell>
          <cell r="N410">
            <v>0</v>
          </cell>
          <cell r="O410">
            <v>0</v>
          </cell>
          <cell r="P410">
            <v>0</v>
          </cell>
          <cell r="R410">
            <v>0</v>
          </cell>
          <cell r="T410">
            <v>0</v>
          </cell>
          <cell r="U410">
            <v>0</v>
          </cell>
          <cell r="V410">
            <v>0</v>
          </cell>
          <cell r="AB410">
            <v>0</v>
          </cell>
          <cell r="AD410">
            <v>0</v>
          </cell>
          <cell r="AE410">
            <v>0</v>
          </cell>
        </row>
        <row r="411">
          <cell r="F411" t="str">
            <v>71810000005</v>
          </cell>
          <cell r="G411" t="str">
            <v>Fitti reali</v>
          </cell>
          <cell r="H411" t="str">
            <v>BA2000</v>
          </cell>
          <cell r="I411">
            <v>71810000005</v>
          </cell>
          <cell r="J411" t="str">
            <v>718.100.00005</v>
          </cell>
          <cell r="K411" t="str">
            <v>Fitti reali</v>
          </cell>
          <cell r="L411" t="str">
            <v>SI</v>
          </cell>
          <cell r="M411" t="str">
            <v>B.4.A)  Fitti passivi</v>
          </cell>
          <cell r="N411">
            <v>412569.78</v>
          </cell>
          <cell r="O411">
            <v>385687.25</v>
          </cell>
          <cell r="P411">
            <v>327487.08</v>
          </cell>
          <cell r="Q411">
            <v>462569.78666666668</v>
          </cell>
          <cell r="R411">
            <v>453186.42</v>
          </cell>
          <cell r="S411">
            <v>462569.79</v>
          </cell>
          <cell r="T411">
            <v>381146.67</v>
          </cell>
          <cell r="U411">
            <v>381146.68</v>
          </cell>
          <cell r="V411">
            <v>305015.98</v>
          </cell>
          <cell r="W411">
            <v>338841</v>
          </cell>
          <cell r="AB411">
            <v>381146.68</v>
          </cell>
          <cell r="AD411">
            <v>381146.68</v>
          </cell>
          <cell r="AE411">
            <v>381146.68</v>
          </cell>
        </row>
        <row r="412">
          <cell r="F412" t="str">
            <v>71810000010</v>
          </cell>
          <cell r="G412" t="str">
            <v>Spese condominiali</v>
          </cell>
          <cell r="H412" t="str">
            <v>BA2000</v>
          </cell>
          <cell r="I412">
            <v>71810000007</v>
          </cell>
          <cell r="J412" t="str">
            <v>718.100.00007</v>
          </cell>
          <cell r="K412" t="str">
            <v>Spese condominiali</v>
          </cell>
          <cell r="L412" t="str">
            <v>SI</v>
          </cell>
          <cell r="M412" t="str">
            <v>B.4.A)  Fitti passivi</v>
          </cell>
          <cell r="N412">
            <v>20645.62</v>
          </cell>
          <cell r="O412">
            <v>23200.05</v>
          </cell>
          <cell r="P412">
            <v>21224.52</v>
          </cell>
          <cell r="Q412">
            <v>23295.16</v>
          </cell>
          <cell r="R412">
            <v>22656.13</v>
          </cell>
          <cell r="S412">
            <v>23295.16</v>
          </cell>
          <cell r="T412">
            <v>23089.66</v>
          </cell>
          <cell r="U412">
            <v>23004.059999999998</v>
          </cell>
          <cell r="V412">
            <v>17253.05</v>
          </cell>
          <cell r="W412">
            <v>16443.240000000002</v>
          </cell>
          <cell r="AB412">
            <v>23004.059999999998</v>
          </cell>
          <cell r="AD412">
            <v>23004.059999999998</v>
          </cell>
          <cell r="AE412">
            <v>23004.06</v>
          </cell>
        </row>
        <row r="413">
          <cell r="F413" t="str">
            <v>71810000015</v>
          </cell>
          <cell r="G413" t="str">
            <v>Canone per centri elettrocontabili ed assimilati</v>
          </cell>
          <cell r="H413" t="str">
            <v>BA2030</v>
          </cell>
          <cell r="I413">
            <v>71810000010</v>
          </cell>
          <cell r="J413" t="str">
            <v>718.100.00010</v>
          </cell>
          <cell r="K413" t="str">
            <v>Canone per centri elettrocontabili ed assimilati</v>
          </cell>
          <cell r="L413" t="str">
            <v>SI</v>
          </cell>
          <cell r="M413" t="str">
            <v>B.4.B.2) Canoni di noleggio - area non sanitaria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AB413">
            <v>0</v>
          </cell>
          <cell r="AD413">
            <v>0</v>
          </cell>
          <cell r="AE413">
            <v>0</v>
          </cell>
        </row>
        <row r="414">
          <cell r="F414" t="str">
            <v>71810000020</v>
          </cell>
          <cell r="G414" t="str">
            <v>Canoni di noleggio per attrezz. tecnico sanitarie</v>
          </cell>
          <cell r="H414" t="str">
            <v>BA2020</v>
          </cell>
          <cell r="I414">
            <v>71810000015</v>
          </cell>
          <cell r="J414" t="str">
            <v>718.100.00015</v>
          </cell>
          <cell r="K414" t="str">
            <v>Canoni di noleggio per attrezz. tecnico sanitarie</v>
          </cell>
          <cell r="L414" t="str">
            <v>SI</v>
          </cell>
          <cell r="M414" t="str">
            <v>B.4.B.1) Canoni di noleggio - area sanitaria</v>
          </cell>
          <cell r="N414">
            <v>3129143.05</v>
          </cell>
          <cell r="O414">
            <v>1235032.71</v>
          </cell>
          <cell r="P414">
            <v>1188887.02</v>
          </cell>
          <cell r="Q414">
            <v>3557340.56</v>
          </cell>
          <cell r="R414">
            <v>3939250.58</v>
          </cell>
          <cell r="S414">
            <v>4761503.99</v>
          </cell>
          <cell r="T414">
            <v>5572911.9500000002</v>
          </cell>
          <cell r="U414">
            <v>4350436.1371428575</v>
          </cell>
          <cell r="V414">
            <v>4612597.8499999996</v>
          </cell>
          <cell r="W414">
            <v>4371473.54</v>
          </cell>
          <cell r="AB414">
            <v>4350436.1371428575</v>
          </cell>
          <cell r="AD414">
            <v>4350436.1371428575</v>
          </cell>
          <cell r="AE414">
            <v>4350436.1399999997</v>
          </cell>
        </row>
        <row r="415">
          <cell r="F415" t="str">
            <v>71810000025</v>
          </cell>
          <cell r="G415" t="str">
            <v>Canoni di nol. per attr. conces. in uso ad assist.</v>
          </cell>
          <cell r="H415" t="str">
            <v>BA2020</v>
          </cell>
          <cell r="I415">
            <v>71810000020</v>
          </cell>
          <cell r="J415" t="str">
            <v>718.100.00020</v>
          </cell>
          <cell r="K415" t="str">
            <v>Canoni di noleggio per attrezz. concesse in uso ad assist.</v>
          </cell>
          <cell r="L415" t="str">
            <v>SI</v>
          </cell>
          <cell r="M415" t="str">
            <v>B.4.B.1) Canoni di noleggio - area sanitaria</v>
          </cell>
          <cell r="N415">
            <v>2495310</v>
          </cell>
          <cell r="O415">
            <v>2447506.73</v>
          </cell>
          <cell r="P415">
            <v>2062473.32</v>
          </cell>
          <cell r="Q415">
            <v>2502945.8000000003</v>
          </cell>
          <cell r="R415">
            <v>2775329.11</v>
          </cell>
          <cell r="S415">
            <v>2566633.69</v>
          </cell>
          <cell r="T415">
            <v>3275675.6</v>
          </cell>
          <cell r="U415">
            <v>2466633.69</v>
          </cell>
          <cell r="V415">
            <v>1924975.27</v>
          </cell>
          <cell r="W415">
            <v>2645503.3199999998</v>
          </cell>
          <cell r="AB415">
            <v>2466633.69</v>
          </cell>
          <cell r="AD415">
            <v>2466633.69</v>
          </cell>
          <cell r="AE415">
            <v>2466633.69</v>
          </cell>
        </row>
        <row r="416">
          <cell r="F416" t="str">
            <v>71810000035</v>
          </cell>
          <cell r="G416" t="str">
            <v>Canoni di noleggio automezzi</v>
          </cell>
          <cell r="H416" t="str">
            <v>BA2030</v>
          </cell>
          <cell r="I416">
            <v>71810000030</v>
          </cell>
          <cell r="J416" t="str">
            <v>718.100.00030</v>
          </cell>
          <cell r="K416" t="str">
            <v>Canoni di noleggio automezzi</v>
          </cell>
          <cell r="L416" t="str">
            <v>SI</v>
          </cell>
          <cell r="M416" t="str">
            <v>B.4.B.2) Canoni di noleggio - area non sanitaria</v>
          </cell>
          <cell r="N416">
            <v>159655.04999999999</v>
          </cell>
          <cell r="O416">
            <v>372813.61</v>
          </cell>
          <cell r="P416">
            <v>194930.87</v>
          </cell>
          <cell r="Q416">
            <v>123851.71999999999</v>
          </cell>
          <cell r="R416">
            <v>214216.08</v>
          </cell>
          <cell r="S416">
            <v>225818.35</v>
          </cell>
          <cell r="T416">
            <v>230770.01</v>
          </cell>
          <cell r="U416">
            <v>256882.26857142855</v>
          </cell>
          <cell r="V416">
            <v>192661.7</v>
          </cell>
          <cell r="W416">
            <v>193339.69</v>
          </cell>
          <cell r="AB416">
            <v>256882.26857142855</v>
          </cell>
          <cell r="AD416">
            <v>256882.26857142855</v>
          </cell>
          <cell r="AE416">
            <v>256882.27</v>
          </cell>
        </row>
        <row r="417">
          <cell r="F417" t="str">
            <v>71810000040</v>
          </cell>
          <cell r="G417" t="str">
            <v>Canoni di noleggio macchinari</v>
          </cell>
          <cell r="H417" t="str">
            <v>BA2030</v>
          </cell>
          <cell r="I417">
            <v>71810000035</v>
          </cell>
          <cell r="J417" t="str">
            <v>718.100.00035</v>
          </cell>
          <cell r="K417" t="str">
            <v>Canoni di noleggio macchinari</v>
          </cell>
          <cell r="L417" t="str">
            <v>SI</v>
          </cell>
          <cell r="M417" t="str">
            <v>B.4.B.2) Canoni di noleggio - area non sanitaria</v>
          </cell>
          <cell r="N417">
            <v>64819.19</v>
          </cell>
          <cell r="O417">
            <v>70040.37</v>
          </cell>
          <cell r="P417">
            <v>54489.83</v>
          </cell>
          <cell r="Q417">
            <v>66012.759999999995</v>
          </cell>
          <cell r="R417">
            <v>68931.02</v>
          </cell>
          <cell r="S417">
            <v>75313.240000000005</v>
          </cell>
          <cell r="T417">
            <v>79959.13</v>
          </cell>
          <cell r="U417">
            <v>76931.988571428577</v>
          </cell>
          <cell r="V417">
            <v>57698.99</v>
          </cell>
          <cell r="W417">
            <v>50973.39</v>
          </cell>
          <cell r="AB417">
            <v>76931.988571428577</v>
          </cell>
          <cell r="AD417">
            <v>76931.988571428577</v>
          </cell>
          <cell r="AE417">
            <v>76931.990000000005</v>
          </cell>
        </row>
        <row r="418">
          <cell r="F418" t="str">
            <v>71810000045</v>
          </cell>
          <cell r="G418" t="str">
            <v>Canoni di leasing op. per centri elettrocon. ed ass.</v>
          </cell>
          <cell r="H418" t="str">
            <v>BA2060</v>
          </cell>
          <cell r="I418">
            <v>71810000040</v>
          </cell>
          <cell r="J418" t="str">
            <v>718.100.00040</v>
          </cell>
          <cell r="K418" t="str">
            <v>Canoni di leasing op. per centri elettrocon. ed ass.</v>
          </cell>
          <cell r="L418" t="str">
            <v>SI</v>
          </cell>
          <cell r="M418" t="str">
            <v>B.4.C.2) Canoni di leasing - area non sanitaria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AB418">
            <v>0</v>
          </cell>
          <cell r="AD418">
            <v>0</v>
          </cell>
          <cell r="AE418">
            <v>0</v>
          </cell>
        </row>
        <row r="419">
          <cell r="F419" t="str">
            <v>71810000050</v>
          </cell>
          <cell r="G419" t="str">
            <v>Canoni di leasing op. per attrezz. tecnico sanitarie</v>
          </cell>
          <cell r="H419" t="str">
            <v>BA2050</v>
          </cell>
          <cell r="I419">
            <v>71810000045</v>
          </cell>
          <cell r="J419" t="str">
            <v>718.100.00045</v>
          </cell>
          <cell r="K419" t="str">
            <v>Canoni di leasing op. per attrezz. tecnico sanitarie</v>
          </cell>
          <cell r="L419" t="str">
            <v>SI</v>
          </cell>
          <cell r="M419" t="str">
            <v>B.4.C.1) Canoni di leasing - area sanitaria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AB419">
            <v>0</v>
          </cell>
          <cell r="AD419">
            <v>0</v>
          </cell>
          <cell r="AE419">
            <v>0</v>
          </cell>
        </row>
        <row r="420">
          <cell r="F420" t="str">
            <v>71810000055</v>
          </cell>
          <cell r="G420" t="str">
            <v>Canoni di leasing op. per attr. conc. in uso assist.</v>
          </cell>
          <cell r="H420" t="str">
            <v>BA2050</v>
          </cell>
          <cell r="I420">
            <v>71810000050</v>
          </cell>
          <cell r="J420" t="str">
            <v>718.100.00050</v>
          </cell>
          <cell r="K420" t="str">
            <v>Canoni di leasing op. per attrezz. conc. in uso assist.</v>
          </cell>
          <cell r="L420" t="str">
            <v>SI</v>
          </cell>
          <cell r="M420" t="str">
            <v>B.4.C.1) Canoni di leasing - area sanitaria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AB420">
            <v>0</v>
          </cell>
          <cell r="AD420">
            <v>0</v>
          </cell>
          <cell r="AE420">
            <v>0</v>
          </cell>
        </row>
        <row r="421">
          <cell r="F421" t="str">
            <v>71810000065</v>
          </cell>
          <cell r="G421" t="str">
            <v>Canoni di leasing operativo per automezzi</v>
          </cell>
          <cell r="H421" t="str">
            <v>BA2060</v>
          </cell>
          <cell r="I421">
            <v>71810000060</v>
          </cell>
          <cell r="J421" t="str">
            <v>718.100.00060</v>
          </cell>
          <cell r="K421" t="str">
            <v>Canoni di leasing op. per automezzi</v>
          </cell>
          <cell r="L421" t="str">
            <v>SI</v>
          </cell>
          <cell r="M421" t="str">
            <v>B.4.C.2) Canoni di leasing - area non sanitaria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0</v>
          </cell>
          <cell r="AD421">
            <v>0</v>
          </cell>
          <cell r="AE421">
            <v>0</v>
          </cell>
        </row>
        <row r="422">
          <cell r="F422" t="str">
            <v>71810000070</v>
          </cell>
          <cell r="G422" t="str">
            <v>Canoni di leasing operativo per macchinari</v>
          </cell>
          <cell r="H422" t="str">
            <v>BA2060</v>
          </cell>
          <cell r="I422">
            <v>71810000065</v>
          </cell>
          <cell r="J422" t="str">
            <v>718.100.00065</v>
          </cell>
          <cell r="K422" t="str">
            <v>Canoni di leasing op. per macchinari</v>
          </cell>
          <cell r="L422" t="str">
            <v>SI</v>
          </cell>
          <cell r="M422" t="str">
            <v>B.4.C.2) Canoni di leasing - area non sanitaria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0</v>
          </cell>
          <cell r="AD422">
            <v>0</v>
          </cell>
          <cell r="AE422">
            <v>0</v>
          </cell>
        </row>
        <row r="423">
          <cell r="F423" t="str">
            <v>71810000075</v>
          </cell>
          <cell r="G423" t="str">
            <v>Canoni di leasing fin. per centri elettrocon. assim.</v>
          </cell>
          <cell r="H423" t="str">
            <v>BA2060</v>
          </cell>
          <cell r="I423">
            <v>71810000070</v>
          </cell>
          <cell r="J423" t="str">
            <v>718.100.00070</v>
          </cell>
          <cell r="K423" t="str">
            <v>Canoni di leasing fin. per centri elettrocon. assim.</v>
          </cell>
          <cell r="L423" t="str">
            <v>SI</v>
          </cell>
          <cell r="M423" t="str">
            <v>B.4.C.2) Canoni di leasing - area non sanitaria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AB423">
            <v>0</v>
          </cell>
          <cell r="AD423">
            <v>0</v>
          </cell>
          <cell r="AE423">
            <v>0</v>
          </cell>
        </row>
        <row r="424">
          <cell r="F424" t="str">
            <v>71810000080</v>
          </cell>
          <cell r="G424" t="str">
            <v>Canoni di leasing fin. per attrez. tecnico sanitarie</v>
          </cell>
          <cell r="H424" t="str">
            <v>BA2050</v>
          </cell>
          <cell r="I424">
            <v>71810000075</v>
          </cell>
          <cell r="J424" t="str">
            <v>718.100.00075</v>
          </cell>
          <cell r="K424" t="str">
            <v>Canoni di leasing fin. per attrez. tecnico sanitarie</v>
          </cell>
          <cell r="L424" t="str">
            <v>SI</v>
          </cell>
          <cell r="M424" t="str">
            <v>B.4.C.1) Canoni di leasing - area sanitaria</v>
          </cell>
          <cell r="N424">
            <v>0</v>
          </cell>
          <cell r="O424">
            <v>0</v>
          </cell>
          <cell r="P424">
            <v>687.75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AB424">
            <v>0</v>
          </cell>
          <cell r="AD424">
            <v>0</v>
          </cell>
          <cell r="AE424">
            <v>0</v>
          </cell>
        </row>
        <row r="425">
          <cell r="F425" t="str">
            <v>71810000085</v>
          </cell>
          <cell r="G425" t="str">
            <v>Canoni di leasing fin. per attr. concesse ad assist.</v>
          </cell>
          <cell r="H425" t="str">
            <v>BA2050</v>
          </cell>
          <cell r="I425">
            <v>71810000080</v>
          </cell>
          <cell r="J425" t="str">
            <v>718.100.00080</v>
          </cell>
          <cell r="K425" t="str">
            <v>Canoni di leasing fin. per attr. concesse ad assist.</v>
          </cell>
          <cell r="L425" t="str">
            <v>SI</v>
          </cell>
          <cell r="M425" t="str">
            <v>B.4.C.1) Canoni di leasing - area sanitaria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AB425">
            <v>0</v>
          </cell>
          <cell r="AD425">
            <v>0</v>
          </cell>
          <cell r="AE425">
            <v>0</v>
          </cell>
        </row>
        <row r="426">
          <cell r="F426" t="str">
            <v>71810000095</v>
          </cell>
          <cell r="G426" t="str">
            <v>Canoni di leasing finanziario per automezzi</v>
          </cell>
          <cell r="H426" t="str">
            <v>BA2060</v>
          </cell>
          <cell r="I426">
            <v>71810000090</v>
          </cell>
          <cell r="J426" t="str">
            <v>718.100.00090</v>
          </cell>
          <cell r="K426" t="str">
            <v>Canoni di leasing fin. per automezzi</v>
          </cell>
          <cell r="L426" t="str">
            <v>SI</v>
          </cell>
          <cell r="M426" t="str">
            <v>B.4.C.2) Canoni di leasing - area non sanitaria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AB426">
            <v>0</v>
          </cell>
          <cell r="AD426">
            <v>0</v>
          </cell>
          <cell r="AE426">
            <v>0</v>
          </cell>
        </row>
        <row r="427">
          <cell r="F427" t="str">
            <v>71810000100</v>
          </cell>
          <cell r="G427" t="str">
            <v>Canoni di leasing finanziario per macchinari</v>
          </cell>
          <cell r="H427" t="str">
            <v>BA2060</v>
          </cell>
          <cell r="I427">
            <v>71810000095</v>
          </cell>
          <cell r="J427" t="str">
            <v>718.100.00095</v>
          </cell>
          <cell r="K427" t="str">
            <v>Canoni di leasing fin. per macchinari</v>
          </cell>
          <cell r="L427" t="str">
            <v>SI</v>
          </cell>
          <cell r="M427" t="str">
            <v>B.4.C.2) Canoni di leasing - area non sanitaria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AB427">
            <v>0</v>
          </cell>
          <cell r="AD427">
            <v>0</v>
          </cell>
          <cell r="AE427">
            <v>0</v>
          </cell>
        </row>
        <row r="428">
          <cell r="F428" t="str">
            <v>71810000105</v>
          </cell>
          <cell r="G428" t="str">
            <v>Canoni di nol. autom. san. (ambulanze,ecc.)</v>
          </cell>
          <cell r="H428" t="str">
            <v>BA2060</v>
          </cell>
          <cell r="I428">
            <v>71810000100</v>
          </cell>
          <cell r="J428" t="str">
            <v>718.100.00100</v>
          </cell>
          <cell r="K428" t="str">
            <v>Canoni di noleggio autom. san. (ambulanze,ecc.)</v>
          </cell>
          <cell r="L428" t="str">
            <v>SI</v>
          </cell>
          <cell r="M428" t="str">
            <v>B.4.C.2) Canoni di leasing - area non sanitaria</v>
          </cell>
          <cell r="N428">
            <v>130662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AB428">
            <v>0</v>
          </cell>
          <cell r="AD428">
            <v>0</v>
          </cell>
          <cell r="AE428">
            <v>0</v>
          </cell>
        </row>
        <row r="429">
          <cell r="F429" t="str">
            <v>71810000110</v>
          </cell>
          <cell r="G429" t="str">
            <v>Canoni di leasing operativo per automezzi san.(amb.)</v>
          </cell>
          <cell r="H429" t="str">
            <v>BA2060</v>
          </cell>
          <cell r="I429">
            <v>71810000105</v>
          </cell>
          <cell r="J429" t="str">
            <v>718.100.00105</v>
          </cell>
          <cell r="K429" t="str">
            <v>Canoni di leasing op. per automezzi san. (amb.)</v>
          </cell>
          <cell r="L429" t="str">
            <v>SI</v>
          </cell>
          <cell r="M429" t="str">
            <v>B.4.C.2) Canoni di leasing - area non sanitaria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AB429">
            <v>0</v>
          </cell>
          <cell r="AD429">
            <v>0</v>
          </cell>
          <cell r="AE429">
            <v>0</v>
          </cell>
        </row>
        <row r="430">
          <cell r="F430" t="str">
            <v>71810000115</v>
          </cell>
          <cell r="G430" t="str">
            <v>Canoni di leasing finanziario per aut. san.(amb.)</v>
          </cell>
          <cell r="H430" t="str">
            <v>BA2060</v>
          </cell>
          <cell r="I430">
            <v>71810000110</v>
          </cell>
          <cell r="J430" t="str">
            <v>718.100.00110</v>
          </cell>
          <cell r="K430" t="str">
            <v>Canoni di leasing fin. per automezzi san. (amb.)</v>
          </cell>
          <cell r="L430" t="str">
            <v>SI</v>
          </cell>
          <cell r="M430" t="str">
            <v>B.4.C.2) Canoni di leasing - area non sanitaria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AB430">
            <v>0</v>
          </cell>
          <cell r="AD430">
            <v>0</v>
          </cell>
          <cell r="AE430">
            <v>0</v>
          </cell>
        </row>
        <row r="431">
          <cell r="F431" t="str">
            <v>71810000120</v>
          </cell>
          <cell r="G431" t="str">
            <v>Locazioni e noleggi da Asl-Ao della Regione</v>
          </cell>
          <cell r="H431" t="str">
            <v>BA2070</v>
          </cell>
          <cell r="I431">
            <v>71810000115</v>
          </cell>
          <cell r="J431" t="str">
            <v>718.100.00115</v>
          </cell>
          <cell r="K431" t="str">
            <v>Locazioni e noleggi da Asl-Ao della Regione</v>
          </cell>
          <cell r="L431" t="str">
            <v>SI</v>
          </cell>
          <cell r="M431" t="str">
            <v>B.4.E)  Locazioni e noleggi da Aziende sanitarie pubbliche della Regione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AB431">
            <v>0</v>
          </cell>
          <cell r="AD431">
            <v>0</v>
          </cell>
          <cell r="AE431">
            <v>0</v>
          </cell>
        </row>
        <row r="432">
          <cell r="F432" t="str">
            <v>71810000125</v>
          </cell>
          <cell r="G432" t="str">
            <v>Canoni di project financing</v>
          </cell>
          <cell r="H432" t="str">
            <v>BA2061</v>
          </cell>
          <cell r="I432">
            <v>71810000120</v>
          </cell>
          <cell r="J432" t="str">
            <v>718.100.00120</v>
          </cell>
          <cell r="K432" t="str">
            <v>Canoni di project financing</v>
          </cell>
          <cell r="L432" t="str">
            <v>SI</v>
          </cell>
          <cell r="M432" t="str">
            <v>B.4.D)  Canoni di project financing</v>
          </cell>
          <cell r="N432">
            <v>0</v>
          </cell>
          <cell r="O432">
            <v>0</v>
          </cell>
          <cell r="P432">
            <v>0</v>
          </cell>
          <cell r="R432">
            <v>0</v>
          </cell>
          <cell r="T432">
            <v>0</v>
          </cell>
          <cell r="U432">
            <v>0</v>
          </cell>
          <cell r="V432">
            <v>0</v>
          </cell>
          <cell r="AB432">
            <v>0</v>
          </cell>
          <cell r="AD432">
            <v>0</v>
          </cell>
          <cell r="AE432">
            <v>0</v>
          </cell>
        </row>
        <row r="433">
          <cell r="F433" t="str">
            <v>721</v>
          </cell>
          <cell r="G433" t="str">
            <v>PERSONALE DEL RUOLO SANITARIO</v>
          </cell>
          <cell r="I433">
            <v>721</v>
          </cell>
          <cell r="J433" t="str">
            <v>721</v>
          </cell>
          <cell r="K433" t="str">
            <v>PERSONALE DEL RUOLO SANITARIO</v>
          </cell>
          <cell r="L433" t="str">
            <v>NO</v>
          </cell>
          <cell r="N433">
            <v>0</v>
          </cell>
          <cell r="O433">
            <v>0</v>
          </cell>
          <cell r="P433">
            <v>0</v>
          </cell>
          <cell r="R433">
            <v>0</v>
          </cell>
          <cell r="T433">
            <v>0</v>
          </cell>
          <cell r="U433">
            <v>0</v>
          </cell>
          <cell r="V433">
            <v>0</v>
          </cell>
          <cell r="AB433">
            <v>0</v>
          </cell>
          <cell r="AD433">
            <v>0</v>
          </cell>
          <cell r="AE433">
            <v>0</v>
          </cell>
        </row>
        <row r="434">
          <cell r="F434" t="str">
            <v>721105</v>
          </cell>
          <cell r="G434" t="str">
            <v>PERSONALE DEL RUOLO SANITARIO TEMPO INDETERMINATO</v>
          </cell>
          <cell r="I434">
            <v>721105</v>
          </cell>
          <cell r="J434" t="str">
            <v>721.105</v>
          </cell>
          <cell r="K434" t="str">
            <v>PERSONALE DEL RUOLO SANITARIO T.I.</v>
          </cell>
          <cell r="L434" t="str">
            <v>NO</v>
          </cell>
          <cell r="N434">
            <v>0</v>
          </cell>
          <cell r="O434">
            <v>0</v>
          </cell>
          <cell r="P434">
            <v>0</v>
          </cell>
          <cell r="R434">
            <v>0</v>
          </cell>
          <cell r="T434">
            <v>0</v>
          </cell>
          <cell r="U434">
            <v>0</v>
          </cell>
          <cell r="V434">
            <v>0</v>
          </cell>
          <cell r="AB434">
            <v>0</v>
          </cell>
          <cell r="AD434">
            <v>0</v>
          </cell>
          <cell r="AE434">
            <v>0</v>
          </cell>
        </row>
        <row r="435">
          <cell r="F435" t="str">
            <v>72110500005</v>
          </cell>
          <cell r="G435" t="str">
            <v>Competenze fisse Dirigenza Medica e Veterinaria Tempo INDETERMINATO</v>
          </cell>
          <cell r="H435" t="str">
            <v>BA2120</v>
          </cell>
          <cell r="I435">
            <v>72110500010</v>
          </cell>
          <cell r="J435" t="str">
            <v>721.105.00010</v>
          </cell>
          <cell r="K435" t="str">
            <v>Competenze fisse Dirig. Medica e Vet. T.I.</v>
          </cell>
          <cell r="L435" t="str">
            <v>SI</v>
          </cell>
          <cell r="M435" t="str">
            <v>B.5.A.1.1) Costo del personale dirigente medico - tempo indeterminato</v>
          </cell>
          <cell r="N435">
            <v>38004652.350000001</v>
          </cell>
          <cell r="O435">
            <v>36770519.25</v>
          </cell>
          <cell r="P435">
            <v>36161853.590000004</v>
          </cell>
          <cell r="Q435">
            <v>47785116.076728597</v>
          </cell>
          <cell r="R435">
            <v>39051638.289999999</v>
          </cell>
          <cell r="S435">
            <v>39157023.780000001</v>
          </cell>
          <cell r="T435">
            <v>39902444.490000002</v>
          </cell>
          <cell r="U435">
            <v>40110227.428132348</v>
          </cell>
          <cell r="V435">
            <v>29992990.93</v>
          </cell>
          <cell r="W435">
            <v>33606856.009999998</v>
          </cell>
          <cell r="X435">
            <v>43422907.259999998</v>
          </cell>
          <cell r="AB435">
            <v>43422907.259999998</v>
          </cell>
          <cell r="AC435">
            <v>800000</v>
          </cell>
          <cell r="AD435">
            <v>44222907.259999998</v>
          </cell>
          <cell r="AE435">
            <v>44222907.259999998</v>
          </cell>
        </row>
        <row r="436">
          <cell r="F436" t="str">
            <v>72110500010</v>
          </cell>
          <cell r="G436" t="str">
            <v>Competenze da fondo posizione Dirigenza Medica e Veterinaria Tempo INDETERMINATO</v>
          </cell>
          <cell r="H436" t="str">
            <v>BA2120</v>
          </cell>
          <cell r="I436">
            <v>72110500020</v>
          </cell>
          <cell r="J436" t="str">
            <v>721.105.00020</v>
          </cell>
          <cell r="K436" t="str">
            <v>Competenze da f.do posizione Dirig. Medica e Vet. T.I.</v>
          </cell>
          <cell r="L436" t="str">
            <v>SI</v>
          </cell>
          <cell r="M436" t="str">
            <v>B.5.A.1.1) Costo del personale dirigente medico - tempo indeterminato</v>
          </cell>
          <cell r="N436">
            <v>10854172.66</v>
          </cell>
          <cell r="O436">
            <v>11006114.01</v>
          </cell>
          <cell r="P436">
            <v>10470980.109999999</v>
          </cell>
          <cell r="Q436">
            <v>15635630.0324133</v>
          </cell>
          <cell r="R436">
            <v>10833279.92</v>
          </cell>
          <cell r="S436">
            <v>13790138.98</v>
          </cell>
          <cell r="T436">
            <v>12157664.08</v>
          </cell>
          <cell r="U436">
            <v>13658871.118079344</v>
          </cell>
          <cell r="V436">
            <v>10314456.029999999</v>
          </cell>
          <cell r="W436">
            <v>10796361.699999999</v>
          </cell>
          <cell r="X436">
            <v>12253779.4</v>
          </cell>
          <cell r="AB436">
            <v>12253779.4</v>
          </cell>
          <cell r="AC436">
            <v>200000</v>
          </cell>
          <cell r="AD436">
            <v>12453779.4</v>
          </cell>
          <cell r="AE436">
            <v>12453779.4</v>
          </cell>
        </row>
        <row r="437">
          <cell r="F437" t="str">
            <v>72110500015</v>
          </cell>
          <cell r="G437" t="str">
            <v>Competenze da fondo disagio pericolo danno Dirigenza Medica e Veterinaria Tempo INDETERMINATO</v>
          </cell>
          <cell r="H437" t="str">
            <v>BA2120</v>
          </cell>
          <cell r="I437">
            <v>72110500030</v>
          </cell>
          <cell r="J437" t="str">
            <v>721.105.00030</v>
          </cell>
          <cell r="K437" t="str">
            <v>Competenze da f.do disagio pericolo danno Dirig. Medica e Vet. T.I.</v>
          </cell>
          <cell r="L437" t="str">
            <v>SI</v>
          </cell>
          <cell r="M437" t="str">
            <v>B.5.A.1.1) Costo del personale dirigente medico - tempo indeterminato</v>
          </cell>
          <cell r="N437">
            <v>2439197.91</v>
          </cell>
          <cell r="O437">
            <v>2709379.42</v>
          </cell>
          <cell r="P437">
            <v>2137147.58</v>
          </cell>
          <cell r="Q437">
            <v>3241168.8630903</v>
          </cell>
          <cell r="R437">
            <v>2353469.2799999998</v>
          </cell>
          <cell r="S437">
            <v>2784066.53</v>
          </cell>
          <cell r="T437">
            <v>2371314.64</v>
          </cell>
          <cell r="U437">
            <v>2832872.795459297</v>
          </cell>
          <cell r="V437">
            <v>2246571.7999999998</v>
          </cell>
          <cell r="W437">
            <v>1779633.77</v>
          </cell>
          <cell r="X437">
            <v>2486398.9900000002</v>
          </cell>
          <cell r="AB437">
            <v>2486398.9900000002</v>
          </cell>
          <cell r="AD437">
            <v>2486398.9900000002</v>
          </cell>
          <cell r="AE437">
            <v>2486398.9900000002</v>
          </cell>
        </row>
        <row r="438">
          <cell r="F438" t="str">
            <v>72110500020</v>
          </cell>
          <cell r="G438" t="str">
            <v>Competenze da fondo produttività Dirigenza Medica e Veterinaria Tempo INDETERMINATO</v>
          </cell>
          <cell r="H438" t="str">
            <v>BA2120</v>
          </cell>
          <cell r="I438">
            <v>72110500040</v>
          </cell>
          <cell r="J438" t="str">
            <v>721.105.00040</v>
          </cell>
          <cell r="K438" t="str">
            <v>Competenze da f.do produttività Dirig. Medica e Vet. T.I.</v>
          </cell>
          <cell r="L438" t="str">
            <v>SI</v>
          </cell>
          <cell r="M438" t="str">
            <v>B.5.A.1.1) Costo del personale dirigente medico - tempo indeterminato</v>
          </cell>
          <cell r="N438">
            <v>2562685.14</v>
          </cell>
          <cell r="O438">
            <v>2775223.08</v>
          </cell>
          <cell r="P438">
            <v>2768538.39</v>
          </cell>
          <cell r="Q438">
            <v>897268.23740357801</v>
          </cell>
          <cell r="R438">
            <v>2676357.21</v>
          </cell>
          <cell r="S438">
            <v>752342.59</v>
          </cell>
          <cell r="T438">
            <v>1720658.61</v>
          </cell>
          <cell r="U438">
            <v>819013.4037215258</v>
          </cell>
          <cell r="V438">
            <v>597967.43000000005</v>
          </cell>
          <cell r="W438">
            <v>64073.8</v>
          </cell>
          <cell r="X438">
            <v>730721.32</v>
          </cell>
          <cell r="AB438">
            <v>730721.32</v>
          </cell>
          <cell r="AD438">
            <v>730721.32</v>
          </cell>
          <cell r="AE438">
            <v>730721.32</v>
          </cell>
        </row>
        <row r="439">
          <cell r="F439" t="str">
            <v>72110500025</v>
          </cell>
          <cell r="G439" t="str">
            <v>Altre competenze extra fondi Dirigenza Medica e Veterinaria Tempo INDETERMINATO</v>
          </cell>
          <cell r="H439" t="str">
            <v>BA2120</v>
          </cell>
          <cell r="I439">
            <v>72110500050</v>
          </cell>
          <cell r="J439" t="str">
            <v>721.105.00050</v>
          </cell>
          <cell r="K439" t="str">
            <v>Altre competenze extra fondi Dirig. Medica e Vet. T.I.</v>
          </cell>
          <cell r="L439" t="str">
            <v>SI</v>
          </cell>
          <cell r="M439" t="str">
            <v>B.5.A.1.1) Costo del personale dirigente medico - tempo indeterminato</v>
          </cell>
          <cell r="N439">
            <v>204375.61</v>
          </cell>
          <cell r="O439">
            <v>203785.14</v>
          </cell>
          <cell r="P439">
            <v>420340.56</v>
          </cell>
          <cell r="R439">
            <v>258157.11</v>
          </cell>
          <cell r="S439">
            <v>202151.86</v>
          </cell>
          <cell r="T439">
            <v>255085.21</v>
          </cell>
          <cell r="U439">
            <v>139487.40431000001</v>
          </cell>
          <cell r="V439">
            <v>157611.69</v>
          </cell>
          <cell r="W439">
            <v>188765.54</v>
          </cell>
          <cell r="AB439">
            <v>139487.40431000001</v>
          </cell>
          <cell r="AD439">
            <v>139487.40431000001</v>
          </cell>
          <cell r="AE439">
            <v>139487.4</v>
          </cell>
        </row>
        <row r="440">
          <cell r="F440" t="str">
            <v>72110500030</v>
          </cell>
          <cell r="G440" t="str">
            <v>Ferie maturate e non godute Dirigenza Medica e Veterinaria Tempo INDETERMINATO</v>
          </cell>
          <cell r="H440" t="str">
            <v>BA2120</v>
          </cell>
          <cell r="I440">
            <v>72110500060</v>
          </cell>
          <cell r="J440" t="str">
            <v>721.105.00060</v>
          </cell>
          <cell r="K440" t="str">
            <v>Ferie maturate e non godute Dirig. Medica e Vet. T.I.</v>
          </cell>
          <cell r="L440" t="str">
            <v>SI</v>
          </cell>
          <cell r="M440" t="str">
            <v>B.5.A.1.1) Costo del personale dirigente medico - tempo indeterminato</v>
          </cell>
          <cell r="N440">
            <v>0</v>
          </cell>
          <cell r="O440">
            <v>11340.12</v>
          </cell>
          <cell r="P440">
            <v>29959.119999999999</v>
          </cell>
          <cell r="R440">
            <v>7435.27</v>
          </cell>
          <cell r="S440">
            <v>9021.73</v>
          </cell>
          <cell r="T440">
            <v>16910.23</v>
          </cell>
          <cell r="U440">
            <v>0</v>
          </cell>
          <cell r="V440">
            <v>0</v>
          </cell>
          <cell r="AB440">
            <v>0</v>
          </cell>
          <cell r="AD440">
            <v>0</v>
          </cell>
          <cell r="AE440">
            <v>0</v>
          </cell>
        </row>
        <row r="441">
          <cell r="F441" t="str">
            <v>72110500035</v>
          </cell>
          <cell r="G441" t="str">
            <v>Oneri sociali su ferie maturate e non godute Dirigenza Medica e Veterinaria Tempo INDETERMINATO</v>
          </cell>
          <cell r="H441" t="str">
            <v>BA2120</v>
          </cell>
          <cell r="I441">
            <v>72110500070</v>
          </cell>
          <cell r="J441" t="str">
            <v>721.105.00070</v>
          </cell>
          <cell r="K441" t="str">
            <v>Oneri sociali su ferie maturate e non godute Dirig. Medica e Vet. T.I.</v>
          </cell>
          <cell r="L441" t="str">
            <v>SI</v>
          </cell>
          <cell r="M441" t="str">
            <v>B.5.A.1.1) Costo del personale dirigente medico - tempo indeterminato</v>
          </cell>
          <cell r="N441">
            <v>0</v>
          </cell>
          <cell r="O441">
            <v>0</v>
          </cell>
          <cell r="P441">
            <v>7993.09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AB441">
            <v>0</v>
          </cell>
          <cell r="AD441">
            <v>0</v>
          </cell>
          <cell r="AE441">
            <v>0</v>
          </cell>
        </row>
        <row r="442">
          <cell r="F442" t="str">
            <v>72110500040</v>
          </cell>
          <cell r="G442" t="str">
            <v>Oneri sociali su restanti retribuzioni Dirigenza Medica e Veterinaria Tempo INDETERMINATO</v>
          </cell>
          <cell r="H442" t="str">
            <v>BA2120</v>
          </cell>
          <cell r="I442">
            <v>72110500080</v>
          </cell>
          <cell r="J442" t="str">
            <v>721.105.00080</v>
          </cell>
          <cell r="K442" t="str">
            <v>Oneri sociali su restanti retribuzioni Dirig. Medica e Vet. T.I.</v>
          </cell>
          <cell r="L442" t="str">
            <v>SI</v>
          </cell>
          <cell r="M442" t="str">
            <v>B.5.A.1.1) Costo del personale dirigente medico - tempo indeterminato</v>
          </cell>
          <cell r="N442">
            <v>15073516.970000001</v>
          </cell>
          <cell r="O442">
            <v>14468720.800000001</v>
          </cell>
          <cell r="P442">
            <v>14160981.039999999</v>
          </cell>
          <cell r="Q442">
            <v>18492341.9998422</v>
          </cell>
          <cell r="R442">
            <v>14835596.560000001</v>
          </cell>
          <cell r="S442">
            <v>16047776.83</v>
          </cell>
          <cell r="T442">
            <v>15943187.050000001</v>
          </cell>
          <cell r="U442">
            <v>16368782.946156314</v>
          </cell>
          <cell r="V442">
            <v>12751074.58</v>
          </cell>
          <cell r="W442">
            <v>13377630.24</v>
          </cell>
          <cell r="X442">
            <v>16069944.16</v>
          </cell>
          <cell r="AB442">
            <v>16069944.16</v>
          </cell>
          <cell r="AD442">
            <v>16069944.16</v>
          </cell>
          <cell r="AE442">
            <v>16069944.16</v>
          </cell>
        </row>
        <row r="443">
          <cell r="F443" t="str">
            <v>72110500045</v>
          </cell>
          <cell r="G443" t="str">
            <v>Competenze fisse Dirigenza Sanitaria Non Medica Tempo INDETERMINATO</v>
          </cell>
          <cell r="H443" t="str">
            <v>BA2160</v>
          </cell>
          <cell r="I443">
            <v>72110500110</v>
          </cell>
          <cell r="J443" t="str">
            <v>721.105.00110</v>
          </cell>
          <cell r="K443" t="str">
            <v>Competenze fisse Dirig. Sanit. non Medica T.I.</v>
          </cell>
          <cell r="L443" t="str">
            <v>SI</v>
          </cell>
          <cell r="M443" t="str">
            <v>B.5.A.2.1) Costo del personale dirigente non medico - tempo indeterminato</v>
          </cell>
          <cell r="N443">
            <v>5250895.8899999997</v>
          </cell>
          <cell r="O443">
            <v>4520966.75</v>
          </cell>
          <cell r="P443">
            <v>4134693.06</v>
          </cell>
          <cell r="Q443">
            <v>4286748.9662903203</v>
          </cell>
          <cell r="R443">
            <v>5721331.1200000001</v>
          </cell>
          <cell r="S443">
            <v>6007177.8200000003</v>
          </cell>
          <cell r="T443">
            <v>6116665.54</v>
          </cell>
          <cell r="U443">
            <v>6663354.1980338665</v>
          </cell>
          <cell r="V443">
            <v>4958608.7699999996</v>
          </cell>
          <cell r="W443">
            <v>5567791.7000000002</v>
          </cell>
          <cell r="X443">
            <v>4475832.4800000004</v>
          </cell>
          <cell r="AB443">
            <v>4475832.4800000004</v>
          </cell>
          <cell r="AD443">
            <v>4475832.4800000004</v>
          </cell>
          <cell r="AE443">
            <v>4475832.4800000004</v>
          </cell>
        </row>
        <row r="444">
          <cell r="F444" t="str">
            <v>72110500050</v>
          </cell>
          <cell r="G444" t="str">
            <v>Competenze da fondo posizione Dirigenza Sanitaria Non Medica Tempo INDETERMINATO</v>
          </cell>
          <cell r="H444" t="str">
            <v>BA2160</v>
          </cell>
          <cell r="I444">
            <v>72110500120</v>
          </cell>
          <cell r="J444" t="str">
            <v>721.105.00120</v>
          </cell>
          <cell r="K444" t="str">
            <v>Competenze da f.do posizione Dirig. Sanit. non Medica T.I.</v>
          </cell>
          <cell r="L444" t="str">
            <v>SI</v>
          </cell>
          <cell r="M444" t="str">
            <v>B.5.A.2.1) Costo del personale dirigente non medico - tempo indeterminato</v>
          </cell>
          <cell r="N444">
            <v>675708.68</v>
          </cell>
          <cell r="O444">
            <v>651153.57999999996</v>
          </cell>
          <cell r="P444">
            <v>661134.86</v>
          </cell>
          <cell r="R444">
            <v>712092.96</v>
          </cell>
          <cell r="S444">
            <v>1072023.18</v>
          </cell>
          <cell r="T444">
            <v>956810.83</v>
          </cell>
          <cell r="U444">
            <v>1292191.7973815268</v>
          </cell>
          <cell r="V444">
            <v>976582.65</v>
          </cell>
          <cell r="W444">
            <v>1033461.43</v>
          </cell>
          <cell r="X444">
            <v>2142835.7799999998</v>
          </cell>
          <cell r="AB444">
            <v>2142835.7799999998</v>
          </cell>
          <cell r="AD444">
            <v>2142835.7799999998</v>
          </cell>
          <cell r="AE444">
            <v>2142835.7799999998</v>
          </cell>
        </row>
        <row r="445">
          <cell r="F445" t="str">
            <v>72110500055</v>
          </cell>
          <cell r="G445" t="str">
            <v>Competenze da fondo disagio pericolo danno Dirigenza Sanitaria Non Medica Tempo INDETERMINATO</v>
          </cell>
          <cell r="H445" t="str">
            <v>BA2160</v>
          </cell>
          <cell r="I445">
            <v>72110500130</v>
          </cell>
          <cell r="J445" t="str">
            <v>721.105.00130</v>
          </cell>
          <cell r="K445" t="str">
            <v>Competenze da f.do disagio pericolo danno Dirig. Sanit. non Medica T.I.</v>
          </cell>
          <cell r="L445" t="str">
            <v>SI</v>
          </cell>
          <cell r="M445" t="str">
            <v>B.5.A.2.1) Costo del personale dirigente non medico - tempo indeterminato</v>
          </cell>
          <cell r="N445">
            <v>52448.28</v>
          </cell>
          <cell r="O445">
            <v>62131.1</v>
          </cell>
          <cell r="P445">
            <v>59508.84</v>
          </cell>
          <cell r="R445">
            <v>49875.17</v>
          </cell>
          <cell r="S445">
            <v>65164.82</v>
          </cell>
          <cell r="T445">
            <v>57942.66</v>
          </cell>
          <cell r="U445">
            <v>78421.70009131782</v>
          </cell>
          <cell r="V445">
            <v>61235.22</v>
          </cell>
          <cell r="W445">
            <v>50511.31</v>
          </cell>
          <cell r="X445">
            <v>434800.12</v>
          </cell>
          <cell r="AB445">
            <v>434800.12</v>
          </cell>
          <cell r="AD445">
            <v>434800.12</v>
          </cell>
          <cell r="AE445">
            <v>434800.12</v>
          </cell>
        </row>
        <row r="446">
          <cell r="F446" t="str">
            <v>72110500060</v>
          </cell>
          <cell r="G446" t="str">
            <v>Competenze da fondo produttività Dirigenza Sanitaria Non Medica Tempo INDETERMINATO</v>
          </cell>
          <cell r="H446" t="str">
            <v>BA2160</v>
          </cell>
          <cell r="I446">
            <v>72110500140</v>
          </cell>
          <cell r="J446" t="str">
            <v>721.105.00140</v>
          </cell>
          <cell r="K446" t="str">
            <v>Competenze da f.do produttività Dirig. Sanit. non Medica T.I.</v>
          </cell>
          <cell r="L446" t="str">
            <v>SI</v>
          </cell>
          <cell r="M446" t="str">
            <v>B.5.A.2.1) Costo del personale dirigente non medico - tempo indeterminato</v>
          </cell>
          <cell r="N446">
            <v>372046.04</v>
          </cell>
          <cell r="O446">
            <v>276666.61</v>
          </cell>
          <cell r="P446">
            <v>196003.99</v>
          </cell>
          <cell r="R446">
            <v>405122.41</v>
          </cell>
          <cell r="S446">
            <v>108205.57</v>
          </cell>
          <cell r="T446">
            <v>279131.77</v>
          </cell>
          <cell r="U446">
            <v>0</v>
          </cell>
          <cell r="V446">
            <v>89642.17</v>
          </cell>
          <cell r="X446">
            <v>127782.27</v>
          </cell>
          <cell r="AB446">
            <v>127782.27</v>
          </cell>
          <cell r="AD446">
            <v>127782.27</v>
          </cell>
          <cell r="AE446">
            <v>127782.27</v>
          </cell>
        </row>
        <row r="447">
          <cell r="F447" t="str">
            <v>72110500065</v>
          </cell>
          <cell r="G447" t="str">
            <v>Altre competenze extra fondi Dirigenza Sanitaria Non Medica Tempo INDETERMINATO</v>
          </cell>
          <cell r="H447" t="str">
            <v>BA2160</v>
          </cell>
          <cell r="I447">
            <v>72110500150</v>
          </cell>
          <cell r="J447" t="str">
            <v>721.105.00150</v>
          </cell>
          <cell r="K447" t="str">
            <v>Altre competenze extra fondi Dirig. Sanit. non Medica T.I.</v>
          </cell>
          <cell r="L447" t="str">
            <v>SI</v>
          </cell>
          <cell r="M447" t="str">
            <v>B.5.A.2.1) Costo del personale dirigente non medico - tempo indeterminato</v>
          </cell>
          <cell r="N447">
            <v>18373.580000000002</v>
          </cell>
          <cell r="O447">
            <v>16631.72</v>
          </cell>
          <cell r="P447">
            <v>16733.189999999999</v>
          </cell>
          <cell r="R447">
            <v>18587.61</v>
          </cell>
          <cell r="S447">
            <v>14077.6</v>
          </cell>
          <cell r="T447">
            <v>18416.34</v>
          </cell>
          <cell r="U447">
            <v>11734.717915000001</v>
          </cell>
          <cell r="V447">
            <v>13183.17</v>
          </cell>
          <cell r="W447">
            <v>15683.17</v>
          </cell>
          <cell r="AB447">
            <v>11734.717915000001</v>
          </cell>
          <cell r="AD447">
            <v>11734.717915000001</v>
          </cell>
          <cell r="AE447">
            <v>11734.72</v>
          </cell>
        </row>
        <row r="448">
          <cell r="F448" t="str">
            <v>72110500070</v>
          </cell>
          <cell r="G448" t="str">
            <v>Ferie maturate e non godute Dirigenza Sanitaria Non Medica Tempo INDETERMINATO</v>
          </cell>
          <cell r="H448" t="str">
            <v>BA2160</v>
          </cell>
          <cell r="I448">
            <v>72110500160</v>
          </cell>
          <cell r="J448" t="str">
            <v>721.105.00160</v>
          </cell>
          <cell r="K448" t="str">
            <v>Ferie maturate e non godute Dirig. Sanit. non Medica T.I.</v>
          </cell>
          <cell r="L448" t="str">
            <v>SI</v>
          </cell>
          <cell r="M448" t="str">
            <v>B.5.A.2.1) Costo del personale dirigente non medico - tempo indeterminato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B448">
            <v>0</v>
          </cell>
          <cell r="AD448">
            <v>0</v>
          </cell>
          <cell r="AE448">
            <v>0</v>
          </cell>
        </row>
        <row r="449">
          <cell r="F449" t="str">
            <v>72110500075</v>
          </cell>
          <cell r="G449" t="str">
            <v>Oneri sociali su ferie maturate e non godute Dirigenza Sanitaria Non Medica Tempo INDETERMINATO</v>
          </cell>
          <cell r="H449" t="str">
            <v>BA2160</v>
          </cell>
          <cell r="I449">
            <v>72110500170</v>
          </cell>
          <cell r="J449" t="str">
            <v>721.105.00170</v>
          </cell>
          <cell r="K449" t="str">
            <v>Oneri sociali su ferie maturate e non godute Dirig. Sanit. non Medica T.I.</v>
          </cell>
          <cell r="L449" t="str">
            <v>SI</v>
          </cell>
          <cell r="M449" t="str">
            <v>B.5.A.2.1) Costo del personale dirigente non medico - tempo indeterminato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AB449">
            <v>0</v>
          </cell>
          <cell r="AD449">
            <v>0</v>
          </cell>
          <cell r="AE449">
            <v>0</v>
          </cell>
        </row>
        <row r="450">
          <cell r="F450" t="str">
            <v>72110500080</v>
          </cell>
          <cell r="G450" t="str">
            <v>Oneri sociali su restanti retribuzioni Dirigenza Sanitaria Non Medica Tempo INDETERMINATO</v>
          </cell>
          <cell r="H450" t="str">
            <v>BA2160</v>
          </cell>
          <cell r="I450">
            <v>72110500180</v>
          </cell>
          <cell r="J450" t="str">
            <v>721.105.00180</v>
          </cell>
          <cell r="K450" t="str">
            <v>Oneri sociali su restanti retribuzioni Dirig. Sanit. non Medica T.I.</v>
          </cell>
          <cell r="L450" t="str">
            <v>SI</v>
          </cell>
          <cell r="M450" t="str">
            <v>B.5.A.2.1) Costo del personale dirigente non medico - tempo indeterminato</v>
          </cell>
          <cell r="N450">
            <v>1833917.4399999999</v>
          </cell>
          <cell r="O450">
            <v>1503516.91</v>
          </cell>
          <cell r="P450">
            <v>1376382.23</v>
          </cell>
          <cell r="Q450">
            <v>1188214.33025087</v>
          </cell>
          <cell r="R450">
            <v>1887521.32</v>
          </cell>
          <cell r="S450">
            <v>2082374.63</v>
          </cell>
          <cell r="T450">
            <v>2035544.62</v>
          </cell>
          <cell r="U450">
            <v>2344818.0673193871</v>
          </cell>
          <cell r="V450">
            <v>1807985.14</v>
          </cell>
          <cell r="W450">
            <v>1915269.52</v>
          </cell>
          <cell r="X450">
            <v>1946238.76</v>
          </cell>
          <cell r="AB450">
            <v>1946238.76</v>
          </cell>
          <cell r="AD450">
            <v>1946238.76</v>
          </cell>
          <cell r="AE450">
            <v>1946238.76</v>
          </cell>
        </row>
        <row r="451">
          <cell r="F451" t="str">
            <v>72110500085</v>
          </cell>
          <cell r="G451" t="str">
            <v>Competenze fisse Comparto Ruolo Sanitario Tempo INDETERMINATO</v>
          </cell>
          <cell r="H451" t="str">
            <v>BA2200</v>
          </cell>
          <cell r="I451">
            <v>72110500210</v>
          </cell>
          <cell r="J451" t="str">
            <v>721.105.00210</v>
          </cell>
          <cell r="K451" t="str">
            <v>Competenze fisse Comparto Ruolo Sanitario T.I.</v>
          </cell>
          <cell r="L451" t="str">
            <v>SI</v>
          </cell>
          <cell r="M451" t="str">
            <v>B.5.B.1) Costo del personale comparto ruolo sanitario - tempo indeterminato</v>
          </cell>
          <cell r="N451">
            <v>41509275.219999999</v>
          </cell>
          <cell r="O451">
            <v>40809894.229999997</v>
          </cell>
          <cell r="P451">
            <v>41764757.060000002</v>
          </cell>
          <cell r="Q451">
            <v>57216368.549982898</v>
          </cell>
          <cell r="R451">
            <v>45963710.32</v>
          </cell>
          <cell r="S451">
            <v>50031895.520000003</v>
          </cell>
          <cell r="T451">
            <v>50622710.380000003</v>
          </cell>
          <cell r="U451">
            <v>53967030.498051807</v>
          </cell>
          <cell r="V451">
            <v>40263106.469999999</v>
          </cell>
          <cell r="W451">
            <v>45415067.130000003</v>
          </cell>
          <cell r="X451">
            <v>55925270.159999996</v>
          </cell>
          <cell r="AB451">
            <v>55925270.159999996</v>
          </cell>
          <cell r="AD451">
            <v>55925270.159999996</v>
          </cell>
          <cell r="AE451">
            <v>55925270.159999996</v>
          </cell>
        </row>
        <row r="452">
          <cell r="F452" t="str">
            <v>Disattivare al 01/01/2023</v>
          </cell>
          <cell r="G452" t="str">
            <v>Competenze da fondo condizioni di lavoro e incarichi Comparto Ruolo Sanitario a Tempo INDETERMINATO</v>
          </cell>
          <cell r="H452" t="str">
            <v>BA2200</v>
          </cell>
          <cell r="I452">
            <v>72110500235</v>
          </cell>
          <cell r="J452" t="str">
            <v>721.105.00235</v>
          </cell>
          <cell r="K452" t="str">
            <v>Competenze da fondo condizioni di lavoro e incarichi Comparto Ruolo Sanitario a Tempo INDETERMINATO</v>
          </cell>
          <cell r="L452" t="str">
            <v>SI</v>
          </cell>
          <cell r="M452" t="str">
            <v>B.5.B.1) Costo del personale comparto ruolo sanitario - tempo indeterminato</v>
          </cell>
          <cell r="N452">
            <v>6363229.3399999999</v>
          </cell>
          <cell r="O452">
            <v>7122629.4500000002</v>
          </cell>
          <cell r="P452">
            <v>7379061.9000000004</v>
          </cell>
          <cell r="Q452">
            <v>9030599.5856403708</v>
          </cell>
          <cell r="R452">
            <v>6397465.9900000002</v>
          </cell>
          <cell r="T452">
            <v>0</v>
          </cell>
          <cell r="U452">
            <v>0</v>
          </cell>
          <cell r="V452">
            <v>0</v>
          </cell>
          <cell r="AB452">
            <v>0</v>
          </cell>
          <cell r="AD452">
            <v>0</v>
          </cell>
          <cell r="AE452">
            <v>0</v>
          </cell>
        </row>
        <row r="453">
          <cell r="F453" t="str">
            <v>Disattivare al 01/01/2023</v>
          </cell>
          <cell r="G453" t="str">
            <v>Competenze da fondo premialità e fasce Comparto Ruolo sanitario a Tempo INDETERMINATO</v>
          </cell>
          <cell r="H453" t="str">
            <v>BA2200</v>
          </cell>
          <cell r="I453">
            <v>72110500245</v>
          </cell>
          <cell r="J453" t="str">
            <v>721.105.00245</v>
          </cell>
          <cell r="K453" t="str">
            <v>Competenze da fondo premialità e fasce Comparto Ruolo sanitario a Tempo INDETERMINATO</v>
          </cell>
          <cell r="L453" t="str">
            <v>SI</v>
          </cell>
          <cell r="M453" t="str">
            <v>B.5.B.1) Costo del personale comparto ruolo sanitario - tempo indeterminato</v>
          </cell>
          <cell r="N453">
            <v>8651261</v>
          </cell>
          <cell r="O453">
            <v>8558947.2599999998</v>
          </cell>
          <cell r="P453">
            <v>7567682.0800000001</v>
          </cell>
          <cell r="Q453">
            <v>8867876.1404180191</v>
          </cell>
          <cell r="R453">
            <v>9507014.3100000005</v>
          </cell>
          <cell r="T453">
            <v>0</v>
          </cell>
          <cell r="U453">
            <v>0</v>
          </cell>
          <cell r="V453">
            <v>0</v>
          </cell>
          <cell r="AB453">
            <v>0</v>
          </cell>
          <cell r="AD453">
            <v>0</v>
          </cell>
          <cell r="AE453">
            <v>0</v>
          </cell>
        </row>
        <row r="454">
          <cell r="F454" t="str">
            <v>72110500105</v>
          </cell>
          <cell r="G454" t="str">
            <v>Altre competenze extra fondi Comparto Ruolo Sanitario Tempo INDETERMINATO</v>
          </cell>
          <cell r="H454" t="str">
            <v>BA2200</v>
          </cell>
          <cell r="I454">
            <v>72110500250</v>
          </cell>
          <cell r="J454" t="str">
            <v>721.105.00250</v>
          </cell>
          <cell r="K454" t="str">
            <v>Altre competenze extra fondi Comparto Ruolo Sanitario T.I.</v>
          </cell>
          <cell r="L454" t="str">
            <v>SI</v>
          </cell>
          <cell r="M454" t="str">
            <v>B.5.B.1) Costo del personale comparto ruolo sanitario - tempo indeterminato</v>
          </cell>
          <cell r="N454">
            <v>131758.26999999999</v>
          </cell>
          <cell r="O454">
            <v>119256.37</v>
          </cell>
          <cell r="P454">
            <v>178598.46</v>
          </cell>
          <cell r="R454">
            <v>114417.88</v>
          </cell>
          <cell r="S454">
            <v>73203.320000000007</v>
          </cell>
          <cell r="T454">
            <v>180874.51</v>
          </cell>
          <cell r="U454">
            <v>22293.141600000003</v>
          </cell>
          <cell r="V454">
            <v>27640.32</v>
          </cell>
          <cell r="W454">
            <v>28390.32</v>
          </cell>
          <cell r="AB454">
            <v>22293.141600000003</v>
          </cell>
          <cell r="AD454">
            <v>22293.141600000003</v>
          </cell>
          <cell r="AE454">
            <v>22293.14</v>
          </cell>
        </row>
        <row r="455">
          <cell r="F455" t="str">
            <v>72110500110</v>
          </cell>
          <cell r="G455" t="str">
            <v>Ferie maturate e non godute Comparto Ruolo Sanitario Tempo INDETERMINATO</v>
          </cell>
          <cell r="H455" t="str">
            <v>BA2200</v>
          </cell>
          <cell r="I455">
            <v>72110500260</v>
          </cell>
          <cell r="J455" t="str">
            <v>721.105.00260</v>
          </cell>
          <cell r="K455" t="str">
            <v>Ferie maturate e non godute Comparto Ruolo Sanitario T.I.</v>
          </cell>
          <cell r="L455" t="str">
            <v>SI</v>
          </cell>
          <cell r="M455" t="str">
            <v>B.5.B.1) Costo del personale comparto ruolo sanitario - tempo indeterminato</v>
          </cell>
          <cell r="N455">
            <v>7260.19</v>
          </cell>
          <cell r="O455">
            <v>3632.23</v>
          </cell>
          <cell r="P455">
            <v>42543.22</v>
          </cell>
          <cell r="R455">
            <v>2713.53</v>
          </cell>
          <cell r="S455">
            <v>4193.34</v>
          </cell>
          <cell r="T455">
            <v>1094.1600000000001</v>
          </cell>
          <cell r="U455">
            <v>0</v>
          </cell>
          <cell r="V455">
            <v>0</v>
          </cell>
          <cell r="W455">
            <v>3093.69</v>
          </cell>
          <cell r="AB455">
            <v>0</v>
          </cell>
          <cell r="AD455">
            <v>0</v>
          </cell>
          <cell r="AE455">
            <v>0</v>
          </cell>
        </row>
        <row r="456">
          <cell r="F456" t="str">
            <v>72110500115</v>
          </cell>
          <cell r="G456" t="str">
            <v>Oneri sociali su ferie maturate e non godute Comparto Ruolo Sanitario Tempo INDETERMINATO</v>
          </cell>
          <cell r="H456" t="str">
            <v>BA2200</v>
          </cell>
          <cell r="I456">
            <v>72110500270</v>
          </cell>
          <cell r="J456" t="str">
            <v>721.105.00270</v>
          </cell>
          <cell r="K456" t="str">
            <v>Oneri sociali su ferie maturate e non godute Comparto Ruolo Sanitario T.I.</v>
          </cell>
          <cell r="L456" t="str">
            <v>SI</v>
          </cell>
          <cell r="M456" t="str">
            <v>B.5.B.1) Costo del personale comparto ruolo sanitario - tempo indeterminato</v>
          </cell>
          <cell r="N456">
            <v>0</v>
          </cell>
          <cell r="O456">
            <v>0</v>
          </cell>
          <cell r="P456">
            <v>8545.7900000000009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AB456">
            <v>0</v>
          </cell>
          <cell r="AD456">
            <v>0</v>
          </cell>
          <cell r="AE456">
            <v>0</v>
          </cell>
        </row>
        <row r="457">
          <cell r="F457" t="str">
            <v>72110500120</v>
          </cell>
          <cell r="G457" t="str">
            <v>Oneri sociali su restanti retribuzioni Comparto Ruolo Sanitario Tempo INDETERMINATO</v>
          </cell>
          <cell r="H457" t="str">
            <v>BA2200</v>
          </cell>
          <cell r="I457">
            <v>72110500280</v>
          </cell>
          <cell r="J457" t="str">
            <v>721.105.00280</v>
          </cell>
          <cell r="K457" t="str">
            <v>Oneri sociali su restanti retribuzioni Comparto Ruolo Sanitario T.I.</v>
          </cell>
          <cell r="L457" t="str">
            <v>SI</v>
          </cell>
          <cell r="M457" t="str">
            <v>B.5.B.1) Costo del personale comparto ruolo sanitario - tempo indeterminato</v>
          </cell>
          <cell r="N457">
            <v>16232244.35</v>
          </cell>
          <cell r="O457">
            <v>15819574.76</v>
          </cell>
          <cell r="P457">
            <v>15618435.9</v>
          </cell>
          <cell r="Q457">
            <v>20603285.8935051</v>
          </cell>
          <cell r="R457">
            <v>17032934.5</v>
          </cell>
          <cell r="S457">
            <v>19473560.960000001</v>
          </cell>
          <cell r="T457">
            <v>18643003.329999998</v>
          </cell>
          <cell r="U457">
            <v>20803782.080499947</v>
          </cell>
          <cell r="V457">
            <v>16073616.699999999</v>
          </cell>
          <cell r="W457">
            <v>16387415.630000001</v>
          </cell>
          <cell r="X457">
            <v>19602409.140000001</v>
          </cell>
          <cell r="AB457">
            <v>19602409.140000001</v>
          </cell>
          <cell r="AD457">
            <v>19602409.140000001</v>
          </cell>
          <cell r="AE457">
            <v>19602409.140000001</v>
          </cell>
        </row>
        <row r="458">
          <cell r="F458" t="str">
            <v>72110500125</v>
          </cell>
          <cell r="G458" t="str">
            <v>Competenze da fondo incarichi, progressioni economiche e indennità professionali Comparto Ruolo Sanitario a Tempo INDETERMINATO</v>
          </cell>
          <cell r="H458" t="str">
            <v>BA2200</v>
          </cell>
          <cell r="L458" t="str">
            <v>SI</v>
          </cell>
          <cell r="M458" t="str">
            <v>B.5.B.1) Costo del personale comparto ruolo sanitario - tempo indeterminato</v>
          </cell>
          <cell r="S458">
            <v>10021767.710000001</v>
          </cell>
          <cell r="T458">
            <v>8559762.9800000004</v>
          </cell>
          <cell r="U458">
            <v>10370960.079837147</v>
          </cell>
          <cell r="V458">
            <v>7755957.8200000003</v>
          </cell>
          <cell r="W458">
            <v>7495091.54</v>
          </cell>
          <cell r="X458">
            <v>8216462.2300000004</v>
          </cell>
          <cell r="AB458">
            <v>8216462.2300000004</v>
          </cell>
          <cell r="AD458">
            <v>8216462.2300000004</v>
          </cell>
          <cell r="AE458">
            <v>8216462.2300000004</v>
          </cell>
        </row>
        <row r="459">
          <cell r="F459" t="str">
            <v>72110500130</v>
          </cell>
          <cell r="G459" t="str">
            <v>Competenze da fondo premialità e condizioni di lavoro Comparto Ruolo sanitario a Tempo INDETERMINATO</v>
          </cell>
          <cell r="H459" t="str">
            <v>BA2200</v>
          </cell>
          <cell r="L459" t="str">
            <v>SI</v>
          </cell>
          <cell r="M459" t="str">
            <v>B.5.B.1) Costo del personale comparto ruolo sanitario - tempo indeterminato</v>
          </cell>
          <cell r="S459">
            <v>7921130.96</v>
          </cell>
          <cell r="T459">
            <v>9136096.7300000004</v>
          </cell>
          <cell r="U459">
            <v>8718257.3489139341</v>
          </cell>
          <cell r="V459">
            <v>6593523.3799999999</v>
          </cell>
          <cell r="W459">
            <v>3688931.12</v>
          </cell>
          <cell r="X459">
            <v>8010379.8700000001</v>
          </cell>
          <cell r="AB459">
            <v>8010379.8700000001</v>
          </cell>
          <cell r="AD459">
            <v>8010379.8700000001</v>
          </cell>
          <cell r="AE459">
            <v>8010379.8700000001</v>
          </cell>
        </row>
        <row r="460">
          <cell r="F460" t="str">
            <v>721106</v>
          </cell>
          <cell r="G460" t="str">
            <v>PERSONALE DEL RUOLO SANITARIO TEMPO DETERMINATO</v>
          </cell>
          <cell r="I460">
            <v>721106</v>
          </cell>
          <cell r="J460" t="str">
            <v>721.106</v>
          </cell>
          <cell r="K460" t="str">
            <v>PERSONALE DEL RUOLO SANITARIO T.D.</v>
          </cell>
          <cell r="L460" t="str">
            <v>NO</v>
          </cell>
          <cell r="N460">
            <v>0</v>
          </cell>
          <cell r="O460">
            <v>0</v>
          </cell>
          <cell r="P460">
            <v>0</v>
          </cell>
          <cell r="R460">
            <v>0</v>
          </cell>
          <cell r="T460">
            <v>0</v>
          </cell>
          <cell r="U460">
            <v>0</v>
          </cell>
          <cell r="V460">
            <v>0</v>
          </cell>
          <cell r="AB460">
            <v>0</v>
          </cell>
          <cell r="AD460">
            <v>0</v>
          </cell>
          <cell r="AE460">
            <v>0</v>
          </cell>
        </row>
        <row r="461">
          <cell r="F461" t="str">
            <v>72110600005</v>
          </cell>
          <cell r="G461" t="str">
            <v>Competenze fisse Dirigenza Medica e Veterinaria Tempo DETERMINATO</v>
          </cell>
          <cell r="H461" t="str">
            <v>BA2130</v>
          </cell>
          <cell r="I461">
            <v>72110600010</v>
          </cell>
          <cell r="J461" t="str">
            <v>721.106.00010</v>
          </cell>
          <cell r="K461" t="str">
            <v>Competenze fisse Dirig. Medica e Vet. T.D.</v>
          </cell>
          <cell r="L461" t="str">
            <v>SI</v>
          </cell>
          <cell r="M461" t="str">
            <v>B.5.A.1.2) Costo del personale dirigente medico - tempo determinato</v>
          </cell>
          <cell r="N461">
            <v>2460480.7999999998</v>
          </cell>
          <cell r="O461">
            <v>2395162.7999999998</v>
          </cell>
          <cell r="P461">
            <v>3197727.74</v>
          </cell>
          <cell r="R461">
            <v>2753870.32</v>
          </cell>
          <cell r="S461">
            <v>2162925.84</v>
          </cell>
          <cell r="T461">
            <v>2104849.9500000002</v>
          </cell>
          <cell r="U461">
            <v>2206391.06510875</v>
          </cell>
          <cell r="V461">
            <v>1593091.76</v>
          </cell>
          <cell r="W461">
            <v>1801782.86</v>
          </cell>
          <cell r="X461">
            <v>3863254.5</v>
          </cell>
          <cell r="AB461">
            <v>3863254.5</v>
          </cell>
          <cell r="AD461">
            <v>3863254.5</v>
          </cell>
          <cell r="AE461">
            <v>3863254.5</v>
          </cell>
        </row>
        <row r="462">
          <cell r="F462" t="str">
            <v>72110600010</v>
          </cell>
          <cell r="G462" t="str">
            <v>Competenze da fondo posizione Dirigenza Medica e Veterinaria Tempo DETERMINATO</v>
          </cell>
          <cell r="H462" t="str">
            <v>BA2130</v>
          </cell>
          <cell r="I462">
            <v>72110600020</v>
          </cell>
          <cell r="J462" t="str">
            <v>721.106.00020</v>
          </cell>
          <cell r="K462" t="str">
            <v>Competenze da f.do posizione Dirig. Medica e Vet. T.D.</v>
          </cell>
          <cell r="L462" t="str">
            <v>SI</v>
          </cell>
          <cell r="M462" t="str">
            <v>B.5.A.1.2) Costo del personale dirigente medico - tempo determinato</v>
          </cell>
          <cell r="N462">
            <v>446446.06</v>
          </cell>
          <cell r="O462">
            <v>425889.06</v>
          </cell>
          <cell r="P462">
            <v>572342.85</v>
          </cell>
          <cell r="R462">
            <v>474790.6</v>
          </cell>
          <cell r="S462">
            <v>437830.37</v>
          </cell>
          <cell r="T462">
            <v>366875.3</v>
          </cell>
          <cell r="U462">
            <v>407850.01094457164</v>
          </cell>
          <cell r="V462">
            <v>313321.28999999998</v>
          </cell>
          <cell r="W462">
            <v>329473.45</v>
          </cell>
          <cell r="X462">
            <v>1188463.54</v>
          </cell>
          <cell r="AB462">
            <v>1188463.54</v>
          </cell>
          <cell r="AD462">
            <v>1188463.54</v>
          </cell>
          <cell r="AE462">
            <v>1188463.54</v>
          </cell>
        </row>
        <row r="463">
          <cell r="F463" t="str">
            <v>72110600015</v>
          </cell>
          <cell r="G463" t="str">
            <v>Competenze da fondo disagio pericolo danno Dirigenza Medica e Veterinaria Tempo DETERMINATO</v>
          </cell>
          <cell r="H463" t="str">
            <v>BA2130</v>
          </cell>
          <cell r="I463">
            <v>72110600030</v>
          </cell>
          <cell r="J463" t="str">
            <v>721.106.00030</v>
          </cell>
          <cell r="K463" t="str">
            <v>Competenze da f.do disagio pericolo danno Dirig. Medica e Vet. T.D.</v>
          </cell>
          <cell r="L463" t="str">
            <v>SI</v>
          </cell>
          <cell r="M463" t="str">
            <v>B.5.A.1.2) Costo del personale dirigente medico - tempo determinato</v>
          </cell>
          <cell r="N463">
            <v>241395.35</v>
          </cell>
          <cell r="O463">
            <v>239933.27</v>
          </cell>
          <cell r="P463">
            <v>251530.02</v>
          </cell>
          <cell r="R463">
            <v>252990.38</v>
          </cell>
          <cell r="S463">
            <v>210916.09</v>
          </cell>
          <cell r="T463">
            <v>184095.15</v>
          </cell>
          <cell r="U463">
            <v>269422.69724695059</v>
          </cell>
          <cell r="V463">
            <v>210354.97</v>
          </cell>
          <cell r="W463">
            <v>169077.24</v>
          </cell>
          <cell r="X463">
            <v>241149.65</v>
          </cell>
          <cell r="AB463">
            <v>241149.65</v>
          </cell>
          <cell r="AD463">
            <v>241149.65</v>
          </cell>
          <cell r="AE463">
            <v>241149.65</v>
          </cell>
        </row>
        <row r="464">
          <cell r="F464" t="str">
            <v>72110600020</v>
          </cell>
          <cell r="G464" t="str">
            <v>Competenze da fondo produttività Dirigenza Medica e Veterinaria Tempo DETERMINATO</v>
          </cell>
          <cell r="H464" t="str">
            <v>BA2130</v>
          </cell>
          <cell r="I464">
            <v>72110600040</v>
          </cell>
          <cell r="J464" t="str">
            <v>721.106.00040</v>
          </cell>
          <cell r="K464" t="str">
            <v>Competenze da f.do produttività Dirig. Medica e Vet. T.D.</v>
          </cell>
          <cell r="L464" t="str">
            <v>SI</v>
          </cell>
          <cell r="M464" t="str">
            <v>B.5.A.1.2) Costo del personale dirigente medico - tempo determinato</v>
          </cell>
          <cell r="N464">
            <v>202795.48</v>
          </cell>
          <cell r="O464">
            <v>228847.67</v>
          </cell>
          <cell r="P464">
            <v>295933.65999999997</v>
          </cell>
          <cell r="R464">
            <v>226117</v>
          </cell>
          <cell r="S464">
            <v>39096.21</v>
          </cell>
          <cell r="T464">
            <v>96082.55</v>
          </cell>
          <cell r="U464">
            <v>0</v>
          </cell>
          <cell r="V464">
            <v>28932.22</v>
          </cell>
          <cell r="X464">
            <v>70870.84</v>
          </cell>
          <cell r="AB464">
            <v>70870.84</v>
          </cell>
          <cell r="AD464">
            <v>70870.84</v>
          </cell>
          <cell r="AE464">
            <v>70870.84</v>
          </cell>
        </row>
        <row r="465">
          <cell r="F465" t="str">
            <v>72110600025</v>
          </cell>
          <cell r="G465" t="str">
            <v>Altre competenze extra fondi Dirigenza Medica e Veterinaria Tempo DETERMINATO</v>
          </cell>
          <cell r="H465" t="str">
            <v>BA2130</v>
          </cell>
          <cell r="I465">
            <v>72110600050</v>
          </cell>
          <cell r="J465" t="str">
            <v>721.106.00050</v>
          </cell>
          <cell r="K465" t="str">
            <v>Altre competenze extra fondi Dirig. Medica e Vet. T.D.</v>
          </cell>
          <cell r="L465" t="str">
            <v>SI</v>
          </cell>
          <cell r="M465" t="str">
            <v>B.5.A.1.2) Costo del personale dirigente medico - tempo determinato</v>
          </cell>
          <cell r="N465">
            <v>587.08000000000004</v>
          </cell>
          <cell r="O465">
            <v>0</v>
          </cell>
          <cell r="P465">
            <v>16516.439999999999</v>
          </cell>
          <cell r="R465">
            <v>948.83</v>
          </cell>
          <cell r="S465">
            <v>1194.03</v>
          </cell>
          <cell r="T465">
            <v>1194.03</v>
          </cell>
          <cell r="U465">
            <v>0</v>
          </cell>
          <cell r="V465">
            <v>0</v>
          </cell>
          <cell r="AB465">
            <v>0</v>
          </cell>
          <cell r="AD465">
            <v>0</v>
          </cell>
          <cell r="AE465">
            <v>0</v>
          </cell>
        </row>
        <row r="466">
          <cell r="F466" t="str">
            <v>72110600030</v>
          </cell>
          <cell r="G466" t="str">
            <v>Ferie maturate e non godute Dirigenza Medica e Veterinaria Tempo DETERMINATO</v>
          </cell>
          <cell r="H466" t="str">
            <v>BA2130</v>
          </cell>
          <cell r="I466">
            <v>72110600060</v>
          </cell>
          <cell r="J466" t="str">
            <v>721.106.00060</v>
          </cell>
          <cell r="K466" t="str">
            <v>Ferie maturate e non godute Dirig. Medica e Vet. T.D.</v>
          </cell>
          <cell r="L466" t="str">
            <v>SI</v>
          </cell>
          <cell r="M466" t="str">
            <v>B.5.A.1.2) Costo del personale dirigente medico - tempo determinato</v>
          </cell>
          <cell r="N466">
            <v>0</v>
          </cell>
          <cell r="O466">
            <v>0</v>
          </cell>
          <cell r="P466">
            <v>3106</v>
          </cell>
          <cell r="R466">
            <v>169.79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AB466">
            <v>0</v>
          </cell>
          <cell r="AD466">
            <v>0</v>
          </cell>
          <cell r="AE466">
            <v>0</v>
          </cell>
        </row>
        <row r="467">
          <cell r="F467" t="str">
            <v>72110600035</v>
          </cell>
          <cell r="G467" t="str">
            <v>Oneri sociali su ferie maturate e non godute Dirigenza Medica e Veterinaria Tempo DETERMINATO</v>
          </cell>
          <cell r="H467" t="str">
            <v>BA2130</v>
          </cell>
          <cell r="I467">
            <v>72110600070</v>
          </cell>
          <cell r="J467" t="str">
            <v>721.106.00070</v>
          </cell>
          <cell r="K467" t="str">
            <v>Oneri sociali su ferie maturate e non godute Dirig. Medica e Vet. T.D.</v>
          </cell>
          <cell r="L467" t="str">
            <v>SI</v>
          </cell>
          <cell r="M467" t="str">
            <v>B.5.A.1.2) Costo del personale dirigente medico - tempo determinato</v>
          </cell>
          <cell r="N467">
            <v>0</v>
          </cell>
          <cell r="O467">
            <v>0</v>
          </cell>
          <cell r="P467">
            <v>828.68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AB467">
            <v>0</v>
          </cell>
          <cell r="AD467">
            <v>0</v>
          </cell>
          <cell r="AE467">
            <v>0</v>
          </cell>
        </row>
        <row r="468">
          <cell r="F468" t="str">
            <v>72110600040</v>
          </cell>
          <cell r="G468" t="str">
            <v>Oneri sociali su restanti retribuzioni Dirigenza Medica e Veterinaria Tempo DETERMINATO</v>
          </cell>
          <cell r="H468" t="str">
            <v>BA2130</v>
          </cell>
          <cell r="I468">
            <v>72110600080</v>
          </cell>
          <cell r="J468" t="str">
            <v>721.106.00080</v>
          </cell>
          <cell r="K468" t="str">
            <v>Oneri sociali su restanti retribuzioni Dirig. Medica e Vet. T.D.</v>
          </cell>
          <cell r="L468" t="str">
            <v>SI</v>
          </cell>
          <cell r="M468" t="str">
            <v>B.5.A.1.2) Costo del personale dirigente medico - tempo determinato</v>
          </cell>
          <cell r="N468">
            <v>1025336.93</v>
          </cell>
          <cell r="O468">
            <v>988824.27</v>
          </cell>
          <cell r="P468">
            <v>1245195.69</v>
          </cell>
          <cell r="R468">
            <v>995696.74</v>
          </cell>
          <cell r="S468">
            <v>863497.53</v>
          </cell>
          <cell r="T468">
            <v>816862.42</v>
          </cell>
          <cell r="U468">
            <v>861770.16155274468</v>
          </cell>
          <cell r="V468">
            <v>665064.86</v>
          </cell>
          <cell r="W468">
            <v>705933.17</v>
          </cell>
          <cell r="X468">
            <v>1462327.02</v>
          </cell>
          <cell r="AB468">
            <v>1462327.02</v>
          </cell>
          <cell r="AD468">
            <v>1462327.02</v>
          </cell>
          <cell r="AE468">
            <v>1462327.02</v>
          </cell>
        </row>
        <row r="469">
          <cell r="F469" t="str">
            <v>72110600045</v>
          </cell>
          <cell r="G469" t="str">
            <v>Competenze fisse Dirigenza Sanitaria Non Medica Tempo DETERMINATO</v>
          </cell>
          <cell r="H469" t="str">
            <v>BA2170</v>
          </cell>
          <cell r="I469">
            <v>72110600110</v>
          </cell>
          <cell r="J469" t="str">
            <v>721.106.00110</v>
          </cell>
          <cell r="K469" t="str">
            <v>Competenze fisse Dirig. Sanit. non Medica T.D.</v>
          </cell>
          <cell r="L469" t="str">
            <v>SI</v>
          </cell>
          <cell r="M469" t="str">
            <v>B.5.A.2.2) Costo del personale dirigente non medico - tempo determinato</v>
          </cell>
          <cell r="N469">
            <v>1220945.78</v>
          </cell>
          <cell r="O469">
            <v>1195058.27</v>
          </cell>
          <cell r="P469">
            <v>1035880.16</v>
          </cell>
          <cell r="R469">
            <v>1118577.79</v>
          </cell>
          <cell r="S469">
            <v>589065.34</v>
          </cell>
          <cell r="T469">
            <v>572220.04</v>
          </cell>
          <cell r="U469">
            <v>340418.50377166673</v>
          </cell>
          <cell r="V469">
            <v>247637.89</v>
          </cell>
          <cell r="W469">
            <v>281783.59000000003</v>
          </cell>
          <cell r="X469">
            <v>561184.28</v>
          </cell>
          <cell r="AB469">
            <v>561184.28</v>
          </cell>
          <cell r="AD469">
            <v>561184.28</v>
          </cell>
          <cell r="AE469">
            <v>561184.28</v>
          </cell>
        </row>
        <row r="470">
          <cell r="F470" t="str">
            <v>72110600050</v>
          </cell>
          <cell r="G470" t="str">
            <v>Competenze da fondo posizione Dirigenza Sanitaria Non Medica Tempo DETERMINATO</v>
          </cell>
          <cell r="H470" t="str">
            <v>BA2170</v>
          </cell>
          <cell r="I470">
            <v>72110600120</v>
          </cell>
          <cell r="J470" t="str">
            <v>721.106.00120</v>
          </cell>
          <cell r="K470" t="str">
            <v>Competenze da f.do posizione Dirig. Sanit. non Medica T.D.</v>
          </cell>
          <cell r="L470" t="str">
            <v>SI</v>
          </cell>
          <cell r="M470" t="str">
            <v>B.5.A.2.2) Costo del personale dirigente non medico - tempo determinato</v>
          </cell>
          <cell r="N470">
            <v>0</v>
          </cell>
          <cell r="O470">
            <v>23287.02</v>
          </cell>
          <cell r="P470">
            <v>5381.48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10071.908637529252</v>
          </cell>
          <cell r="V470">
            <v>7699.54</v>
          </cell>
          <cell r="W470">
            <v>8089.1</v>
          </cell>
          <cell r="X470">
            <v>180070.23</v>
          </cell>
          <cell r="AB470">
            <v>180070.23</v>
          </cell>
          <cell r="AD470">
            <v>180070.23</v>
          </cell>
          <cell r="AE470">
            <v>180070.23</v>
          </cell>
        </row>
        <row r="471">
          <cell r="F471" t="str">
            <v>72110600055</v>
          </cell>
          <cell r="G471" t="str">
            <v>Competenze da fondo disagio pericolo danno Dirigenza Sanitaria Non Medica Tempo DETERMINATO</v>
          </cell>
          <cell r="H471" t="str">
            <v>BA2170</v>
          </cell>
          <cell r="I471">
            <v>72110600130</v>
          </cell>
          <cell r="J471" t="str">
            <v>721.106.00130</v>
          </cell>
          <cell r="K471" t="str">
            <v>Competenze da f.do disagio pericolo danno Dirig. Sanit. non Medica T.D.</v>
          </cell>
          <cell r="L471" t="str">
            <v>SI</v>
          </cell>
          <cell r="M471" t="str">
            <v>B.5.A.2.2) Costo del personale dirigente non medico - tempo determinato</v>
          </cell>
          <cell r="N471">
            <v>39005.35</v>
          </cell>
          <cell r="O471">
            <v>40551.83</v>
          </cell>
          <cell r="P471">
            <v>37466.44</v>
          </cell>
          <cell r="R471">
            <v>41679.08</v>
          </cell>
          <cell r="S471">
            <v>24740.66</v>
          </cell>
          <cell r="T471">
            <v>17087.93</v>
          </cell>
          <cell r="U471">
            <v>2181.8788786814316</v>
          </cell>
          <cell r="V471">
            <v>1482.76</v>
          </cell>
          <cell r="W471">
            <v>921.68</v>
          </cell>
          <cell r="X471">
            <v>36537.83</v>
          </cell>
          <cell r="AB471">
            <v>36537.83</v>
          </cell>
          <cell r="AD471">
            <v>36537.83</v>
          </cell>
          <cell r="AE471">
            <v>36537.83</v>
          </cell>
        </row>
        <row r="472">
          <cell r="F472" t="str">
            <v>72110600060</v>
          </cell>
          <cell r="G472" t="str">
            <v>Competenze da fondo produttività Dirigenza Sanitaria Non Medica Tempo DETERMINATO</v>
          </cell>
          <cell r="H472" t="str">
            <v>BA2170</v>
          </cell>
          <cell r="I472">
            <v>72110600140</v>
          </cell>
          <cell r="J472" t="str">
            <v>721.106.00140</v>
          </cell>
          <cell r="K472" t="str">
            <v>Competenze da f.do produttività Dirig. Sanit. non Medica T.D.</v>
          </cell>
          <cell r="L472" t="str">
            <v>SI</v>
          </cell>
          <cell r="M472" t="str">
            <v>B.5.A.2.2) Costo del personale dirigente non medico - tempo determinato</v>
          </cell>
          <cell r="N472">
            <v>103064.53</v>
          </cell>
          <cell r="O472">
            <v>79863.3</v>
          </cell>
          <cell r="P472">
            <v>58921.77</v>
          </cell>
          <cell r="R472">
            <v>93721.64</v>
          </cell>
          <cell r="S472">
            <v>10774.67</v>
          </cell>
          <cell r="T472">
            <v>25574.560000000001</v>
          </cell>
          <cell r="U472">
            <v>0</v>
          </cell>
          <cell r="V472">
            <v>4497.3599999999997</v>
          </cell>
          <cell r="X472">
            <v>10738.01</v>
          </cell>
          <cell r="AB472">
            <v>10738.01</v>
          </cell>
          <cell r="AD472">
            <v>10738.01</v>
          </cell>
          <cell r="AE472">
            <v>10738.01</v>
          </cell>
        </row>
        <row r="473">
          <cell r="F473" t="str">
            <v>72110600065</v>
          </cell>
          <cell r="G473" t="str">
            <v>Altre competenze extra fondi Dirigenza Sanitaria Non Medica Tempo DETERMINATO</v>
          </cell>
          <cell r="H473" t="str">
            <v>BA2170</v>
          </cell>
          <cell r="I473">
            <v>72110600150</v>
          </cell>
          <cell r="J473" t="str">
            <v>721.106.00150</v>
          </cell>
          <cell r="K473" t="str">
            <v>Altre competenze extra fondi Dirig. Sanit. non Medica T.D.</v>
          </cell>
          <cell r="L473" t="str">
            <v>SI</v>
          </cell>
          <cell r="M473" t="str">
            <v>B.5.A.2.2) Costo del personale dirigente non medico - tempo determinato</v>
          </cell>
          <cell r="N473">
            <v>0</v>
          </cell>
          <cell r="O473">
            <v>947.25</v>
          </cell>
          <cell r="P473">
            <v>606.46</v>
          </cell>
          <cell r="Q473">
            <v>0</v>
          </cell>
          <cell r="R473">
            <v>0</v>
          </cell>
          <cell r="S473">
            <v>489.84</v>
          </cell>
          <cell r="T473">
            <v>489.84</v>
          </cell>
          <cell r="U473">
            <v>0</v>
          </cell>
          <cell r="V473">
            <v>0</v>
          </cell>
          <cell r="AB473">
            <v>0</v>
          </cell>
          <cell r="AD473">
            <v>0</v>
          </cell>
          <cell r="AE473">
            <v>0</v>
          </cell>
        </row>
        <row r="474">
          <cell r="F474" t="str">
            <v>72110600070</v>
          </cell>
          <cell r="G474" t="str">
            <v>Ferie maturate e non godute Dirigenza Sanitaria Non Medica Tempo DETERMINATO</v>
          </cell>
          <cell r="H474" t="str">
            <v>BA2170</v>
          </cell>
          <cell r="I474">
            <v>72110600160</v>
          </cell>
          <cell r="J474" t="str">
            <v>721.106.00160</v>
          </cell>
          <cell r="K474" t="str">
            <v>Ferie maturate e non godute Dirig. Sanit. non Medica T.D.</v>
          </cell>
          <cell r="L474" t="str">
            <v>SI</v>
          </cell>
          <cell r="M474" t="str">
            <v>B.5.A.2.2) Costo del personale dirigente non medico - tempo determinato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AB474">
            <v>0</v>
          </cell>
          <cell r="AD474">
            <v>0</v>
          </cell>
          <cell r="AE474">
            <v>0</v>
          </cell>
        </row>
        <row r="475">
          <cell r="F475" t="str">
            <v>72110600075</v>
          </cell>
          <cell r="G475" t="str">
            <v>Oneri sociali su ferie maturate e non godute Dirigenza Sanitaria Non Medica Tempo DETERMINATO</v>
          </cell>
          <cell r="H475" t="str">
            <v>BA2170</v>
          </cell>
          <cell r="I475">
            <v>72110600170</v>
          </cell>
          <cell r="J475" t="str">
            <v>721.106.00170</v>
          </cell>
          <cell r="K475" t="str">
            <v>Oneri sociali su ferie maturate e non godute Dirig. Sanit. non Medica T.D.</v>
          </cell>
          <cell r="L475" t="str">
            <v>SI</v>
          </cell>
          <cell r="M475" t="str">
            <v>B.5.A.2.2) Costo del personale dirigente non medico - tempo determinato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AB475">
            <v>0</v>
          </cell>
          <cell r="AD475">
            <v>0</v>
          </cell>
          <cell r="AE475">
            <v>0</v>
          </cell>
        </row>
        <row r="476">
          <cell r="F476" t="str">
            <v>72110600080</v>
          </cell>
          <cell r="G476" t="str">
            <v>Oneri sociali su restanti retribuzioni Dirigenza Sanitaria Non Medica Tempo DETERMINATO</v>
          </cell>
          <cell r="H476" t="str">
            <v>BA2170</v>
          </cell>
          <cell r="I476">
            <v>72110600180</v>
          </cell>
          <cell r="J476" t="str">
            <v>721.106.00180</v>
          </cell>
          <cell r="K476" t="str">
            <v>Oneri sociali su restanti retribuzioni Dirig. Sanit. non Medica T.D.</v>
          </cell>
          <cell r="L476" t="str">
            <v>SI</v>
          </cell>
          <cell r="M476" t="str">
            <v>B.5.A.2.2) Costo del personale dirigente non medico - tempo determinato</v>
          </cell>
          <cell r="N476">
            <v>430553.54</v>
          </cell>
          <cell r="O476">
            <v>339980.87</v>
          </cell>
          <cell r="P476">
            <v>328822.40000000002</v>
          </cell>
          <cell r="R476">
            <v>416808.02</v>
          </cell>
          <cell r="S476">
            <v>188035.14</v>
          </cell>
          <cell r="T476">
            <v>178289.42</v>
          </cell>
          <cell r="U476">
            <v>108495.1177767707</v>
          </cell>
          <cell r="V476">
            <v>83653.009999999995</v>
          </cell>
          <cell r="W476">
            <v>90483.81</v>
          </cell>
          <cell r="X476">
            <v>214867.73</v>
          </cell>
          <cell r="AB476">
            <v>214867.73</v>
          </cell>
          <cell r="AD476">
            <v>214867.73</v>
          </cell>
          <cell r="AE476">
            <v>214867.73</v>
          </cell>
        </row>
        <row r="477">
          <cell r="F477" t="str">
            <v>72110600085</v>
          </cell>
          <cell r="G477" t="str">
            <v>Competenze fisse Comparto Ruolo Sanitario Tempo DETERMINATO</v>
          </cell>
          <cell r="H477" t="str">
            <v>BA2210</v>
          </cell>
          <cell r="I477">
            <v>72110600210</v>
          </cell>
          <cell r="J477" t="str">
            <v>721.106.00210</v>
          </cell>
          <cell r="K477" t="str">
            <v>Competenze fisse Comparto Ruolo Sanitario T.D.</v>
          </cell>
          <cell r="L477" t="str">
            <v>SI</v>
          </cell>
          <cell r="M477" t="str">
            <v>B.5.B.2) Costo del personale comparto ruolo sanitario - tempo determinato</v>
          </cell>
          <cell r="N477">
            <v>9951077.4700000007</v>
          </cell>
          <cell r="O477">
            <v>4423598.5999999996</v>
          </cell>
          <cell r="P477">
            <v>2670743.98</v>
          </cell>
          <cell r="R477">
            <v>9384650.3699999992</v>
          </cell>
          <cell r="S477">
            <v>3892900.72</v>
          </cell>
          <cell r="T477">
            <v>3883898.75</v>
          </cell>
          <cell r="U477">
            <v>550082.59697083361</v>
          </cell>
          <cell r="V477">
            <v>342558.14</v>
          </cell>
          <cell r="W477">
            <v>445635.49</v>
          </cell>
          <cell r="X477">
            <v>1737668.69</v>
          </cell>
          <cell r="AB477">
            <v>1737668.69</v>
          </cell>
          <cell r="AD477">
            <v>1737668.69</v>
          </cell>
          <cell r="AE477">
            <v>1737668.69</v>
          </cell>
        </row>
        <row r="478">
          <cell r="F478" t="e">
            <v>#N/A</v>
          </cell>
          <cell r="G478" t="e">
            <v>#N/A</v>
          </cell>
          <cell r="I478">
            <v>72110600220</v>
          </cell>
          <cell r="J478" t="str">
            <v>721.106.00220</v>
          </cell>
          <cell r="K478" t="str">
            <v>Competenze da f.do fasce Comparto Ruolo Sanitario T.D.</v>
          </cell>
          <cell r="L478" t="str">
            <v>SI</v>
          </cell>
          <cell r="M478" t="e">
            <v>#N/A</v>
          </cell>
          <cell r="N478">
            <v>0</v>
          </cell>
          <cell r="O478">
            <v>0</v>
          </cell>
          <cell r="P478">
            <v>0</v>
          </cell>
          <cell r="R478">
            <v>0</v>
          </cell>
          <cell r="T478">
            <v>0</v>
          </cell>
          <cell r="U478">
            <v>0</v>
          </cell>
          <cell r="V478">
            <v>0</v>
          </cell>
          <cell r="AB478">
            <v>0</v>
          </cell>
          <cell r="AD478">
            <v>0</v>
          </cell>
          <cell r="AE478">
            <v>0</v>
          </cell>
        </row>
        <row r="479">
          <cell r="F479" t="e">
            <v>#N/A</v>
          </cell>
          <cell r="G479" t="e">
            <v>#N/A</v>
          </cell>
          <cell r="I479">
            <v>72110600230</v>
          </cell>
          <cell r="J479" t="str">
            <v>721.106.00230</v>
          </cell>
          <cell r="K479" t="str">
            <v>Competenze da f.do disagio pericolo danno Comparto Ruolo Sanitario T.D.</v>
          </cell>
          <cell r="L479" t="str">
            <v>SI</v>
          </cell>
          <cell r="M479" t="e">
            <v>#N/A</v>
          </cell>
          <cell r="N479">
            <v>0</v>
          </cell>
          <cell r="O479">
            <v>0</v>
          </cell>
          <cell r="P479">
            <v>0</v>
          </cell>
          <cell r="R479">
            <v>0</v>
          </cell>
          <cell r="T479">
            <v>0</v>
          </cell>
          <cell r="U479">
            <v>0</v>
          </cell>
          <cell r="V479">
            <v>0</v>
          </cell>
          <cell r="AB479">
            <v>0</v>
          </cell>
          <cell r="AD479">
            <v>0</v>
          </cell>
          <cell r="AE479">
            <v>0</v>
          </cell>
        </row>
        <row r="480">
          <cell r="F480" t="str">
            <v>Disattivare al 01/01/2023</v>
          </cell>
          <cell r="G480" t="str">
            <v>Competenze da fondo condizioni di lavoro e incarichi Comparto Ruolo Sanitario a Tempo DETERMINATO</v>
          </cell>
          <cell r="H480" t="str">
            <v>BA2210</v>
          </cell>
          <cell r="I480">
            <v>72110600235</v>
          </cell>
          <cell r="J480" t="str">
            <v>721.106.00235</v>
          </cell>
          <cell r="K480" t="str">
            <v>Competenze da fondo condizioni di lavoro e incarichi Comparto Ruolo Sanitario a Tempo DETERMINATO</v>
          </cell>
          <cell r="L480" t="str">
            <v>SI</v>
          </cell>
          <cell r="M480" t="str">
            <v>B.5.B.2) Costo del personale comparto ruolo sanitario - tempo determinato</v>
          </cell>
          <cell r="N480">
            <v>1854624.88</v>
          </cell>
          <cell r="O480">
            <v>900641.69</v>
          </cell>
          <cell r="P480">
            <v>418938.28</v>
          </cell>
          <cell r="Q480">
            <v>0</v>
          </cell>
          <cell r="R480">
            <v>1568577.21</v>
          </cell>
          <cell r="T480">
            <v>0</v>
          </cell>
          <cell r="U480">
            <v>0</v>
          </cell>
          <cell r="V480">
            <v>0</v>
          </cell>
          <cell r="AB480">
            <v>0</v>
          </cell>
          <cell r="AD480">
            <v>0</v>
          </cell>
          <cell r="AE480">
            <v>0</v>
          </cell>
        </row>
        <row r="481">
          <cell r="F481" t="e">
            <v>#N/A</v>
          </cell>
          <cell r="G481" t="e">
            <v>#N/A</v>
          </cell>
          <cell r="I481">
            <v>72110600240</v>
          </cell>
          <cell r="J481" t="str">
            <v>721.106.00240</v>
          </cell>
          <cell r="K481" t="str">
            <v>Competenze da f.do produttività Comparto Ruolo Sanitario T.D.</v>
          </cell>
          <cell r="L481" t="str">
            <v>SI</v>
          </cell>
          <cell r="M481" t="e">
            <v>#N/A</v>
          </cell>
          <cell r="N481">
            <v>0</v>
          </cell>
          <cell r="O481">
            <v>0</v>
          </cell>
          <cell r="P481">
            <v>0</v>
          </cell>
          <cell r="R481">
            <v>0</v>
          </cell>
          <cell r="T481">
            <v>0</v>
          </cell>
          <cell r="U481">
            <v>0</v>
          </cell>
          <cell r="V481">
            <v>0</v>
          </cell>
          <cell r="AB481">
            <v>0</v>
          </cell>
          <cell r="AD481">
            <v>0</v>
          </cell>
          <cell r="AE481">
            <v>0</v>
          </cell>
        </row>
        <row r="482">
          <cell r="F482" t="str">
            <v>Disattivare al 01/01/2023</v>
          </cell>
          <cell r="G482" t="str">
            <v>Competenze da fondo premialità e fasce Comparto Ruolo sanitario a Tempo DETERMINATO</v>
          </cell>
          <cell r="H482" t="str">
            <v>BA2210</v>
          </cell>
          <cell r="I482">
            <v>72110600245</v>
          </cell>
          <cell r="J482" t="str">
            <v>721.106.00245</v>
          </cell>
          <cell r="K482" t="str">
            <v>Competenze da fondo premialità e fasce Comparto Ruolo sanitario a Tempo DETERMINATO</v>
          </cell>
          <cell r="L482" t="str">
            <v>SI</v>
          </cell>
          <cell r="M482" t="str">
            <v>B.5.B.2) Costo del personale comparto ruolo sanitario - tempo determinato</v>
          </cell>
          <cell r="N482">
            <v>865014.14</v>
          </cell>
          <cell r="O482">
            <v>340132.24</v>
          </cell>
          <cell r="P482">
            <v>108623.66</v>
          </cell>
          <cell r="Q482">
            <v>0</v>
          </cell>
          <cell r="R482">
            <v>741843.29</v>
          </cell>
          <cell r="T482">
            <v>0</v>
          </cell>
          <cell r="U482">
            <v>0</v>
          </cell>
          <cell r="V482">
            <v>0</v>
          </cell>
          <cell r="AB482">
            <v>0</v>
          </cell>
          <cell r="AD482">
            <v>0</v>
          </cell>
          <cell r="AE482">
            <v>0</v>
          </cell>
        </row>
        <row r="483">
          <cell r="F483" t="str">
            <v>72110600105</v>
          </cell>
          <cell r="G483" t="str">
            <v>Altre competenze extra fondi Comparto Ruolo Sanitario Tempo DETERMINATO</v>
          </cell>
          <cell r="H483" t="str">
            <v>BA2210</v>
          </cell>
          <cell r="I483">
            <v>72110600250</v>
          </cell>
          <cell r="J483" t="str">
            <v>721.106.00250</v>
          </cell>
          <cell r="K483" t="str">
            <v>Altre competenze extra fondi Comparto Ruolo Sanitario T.D.</v>
          </cell>
          <cell r="L483" t="str">
            <v>SI</v>
          </cell>
          <cell r="M483" t="str">
            <v>B.5.B.2) Costo del personale comparto ruolo sanitario - tempo determinato</v>
          </cell>
          <cell r="N483">
            <v>321</v>
          </cell>
          <cell r="O483">
            <v>0</v>
          </cell>
          <cell r="P483">
            <v>2998.49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AB483">
            <v>0</v>
          </cell>
          <cell r="AD483">
            <v>0</v>
          </cell>
          <cell r="AE483">
            <v>0</v>
          </cell>
        </row>
        <row r="484">
          <cell r="F484" t="str">
            <v>72110600110</v>
          </cell>
          <cell r="G484" t="str">
            <v>Ferie maturate e non godute Comparto Ruolo Sanitario Tempo DETERMINATO</v>
          </cell>
          <cell r="H484" t="str">
            <v>BA2210</v>
          </cell>
          <cell r="I484">
            <v>72110600260</v>
          </cell>
          <cell r="J484" t="str">
            <v>721.106.00260</v>
          </cell>
          <cell r="K484" t="str">
            <v>Ferie maturate e non godute Comparto Ruolo Sanitario T.D.</v>
          </cell>
          <cell r="L484" t="str">
            <v>SI</v>
          </cell>
          <cell r="M484" t="str">
            <v>B.5.B.2) Costo del personale comparto ruolo sanitario - tempo determinato</v>
          </cell>
          <cell r="N484">
            <v>0</v>
          </cell>
          <cell r="O484">
            <v>0</v>
          </cell>
          <cell r="P484">
            <v>2352.62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AB484">
            <v>0</v>
          </cell>
          <cell r="AD484">
            <v>0</v>
          </cell>
          <cell r="AE484">
            <v>0</v>
          </cell>
        </row>
        <row r="485">
          <cell r="F485" t="str">
            <v>72110600115</v>
          </cell>
          <cell r="G485" t="str">
            <v>Oneri sociali su ferie maturate e non godute Comparto Ruolo Sanitario Tempo DETERMINATO</v>
          </cell>
          <cell r="H485" t="str">
            <v>BA2210</v>
          </cell>
          <cell r="I485">
            <v>72110600270</v>
          </cell>
          <cell r="J485" t="str">
            <v>721.106.00270</v>
          </cell>
          <cell r="K485" t="str">
            <v>Oneri sociali su ferie maturate e non godute Comparto Ruolo Sanitario T.D.</v>
          </cell>
          <cell r="L485" t="str">
            <v>SI</v>
          </cell>
          <cell r="M485" t="str">
            <v>B.5.B.2) Costo del personale comparto ruolo sanitario - tempo determinato</v>
          </cell>
          <cell r="N485">
            <v>0</v>
          </cell>
          <cell r="O485">
            <v>0</v>
          </cell>
          <cell r="P485">
            <v>559.91999999999996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AB485">
            <v>0</v>
          </cell>
          <cell r="AD485">
            <v>0</v>
          </cell>
          <cell r="AE485">
            <v>0</v>
          </cell>
        </row>
        <row r="486">
          <cell r="F486" t="str">
            <v>72110600120</v>
          </cell>
          <cell r="G486" t="str">
            <v>Oneri sociali su restanti retribuzioni Comparto Ruolo Sanitario Tempo DETERMINATO</v>
          </cell>
          <cell r="H486" t="str">
            <v>BA2210</v>
          </cell>
          <cell r="I486">
            <v>72110600280</v>
          </cell>
          <cell r="J486" t="str">
            <v>721.106.00280</v>
          </cell>
          <cell r="K486" t="str">
            <v>Oneri sociali su restanti retribuzioni Comparto Ruolo Sanitario T.D.</v>
          </cell>
          <cell r="L486" t="str">
            <v>SI</v>
          </cell>
          <cell r="M486" t="str">
            <v>B.5.B.2) Costo del personale comparto ruolo sanitario - tempo determinato</v>
          </cell>
          <cell r="N486">
            <v>3947442.67</v>
          </cell>
          <cell r="O486">
            <v>1659700.28</v>
          </cell>
          <cell r="P486">
            <v>911016.62</v>
          </cell>
          <cell r="R486">
            <v>3389859.68</v>
          </cell>
          <cell r="S486">
            <v>1524180.24</v>
          </cell>
          <cell r="T486">
            <v>1377596.59</v>
          </cell>
          <cell r="U486">
            <v>182806.75068978503</v>
          </cell>
          <cell r="V486">
            <v>126341.14</v>
          </cell>
          <cell r="W486">
            <v>155082.74</v>
          </cell>
          <cell r="X486">
            <v>609521.14</v>
          </cell>
          <cell r="AB486">
            <v>609521.14</v>
          </cell>
          <cell r="AD486">
            <v>609521.14</v>
          </cell>
          <cell r="AE486">
            <v>609521.14</v>
          </cell>
        </row>
        <row r="487">
          <cell r="F487" t="str">
            <v>72110600125</v>
          </cell>
          <cell r="G487" t="str">
            <v>Competenze da fondo incarichi, progressioni economiche e indennità professionali Comparto Ruolo Sanitario a Tempo DETERMINATO</v>
          </cell>
          <cell r="H487" t="str">
            <v>BA2210</v>
          </cell>
          <cell r="L487" t="str">
            <v>SI</v>
          </cell>
          <cell r="M487" t="str">
            <v>B.5.B.2) Costo del personale comparto ruolo sanitario - tempo determinato</v>
          </cell>
          <cell r="S487">
            <v>282225.91999999998</v>
          </cell>
          <cell r="T487">
            <v>217431.13</v>
          </cell>
          <cell r="U487">
            <v>28201.687088110531</v>
          </cell>
          <cell r="V487">
            <v>23492.48</v>
          </cell>
          <cell r="W487">
            <v>24244.95</v>
          </cell>
          <cell r="X487">
            <v>256197.08</v>
          </cell>
          <cell r="AB487">
            <v>256197.08</v>
          </cell>
          <cell r="AD487">
            <v>256197.08</v>
          </cell>
          <cell r="AE487">
            <v>256197.08</v>
          </cell>
        </row>
        <row r="488">
          <cell r="F488" t="str">
            <v>72110600130</v>
          </cell>
          <cell r="G488" t="str">
            <v>Competenze da fondo premialità e condizioni di lavoro Comparto Ruolo sanitario a Tempo DETERMINATO</v>
          </cell>
          <cell r="H488" t="str">
            <v>BA2210</v>
          </cell>
          <cell r="I488">
            <v>721107</v>
          </cell>
          <cell r="J488" t="str">
            <v>721.107</v>
          </cell>
          <cell r="K488" t="str">
            <v>PERSONALE DEL RUOLO SANITARIO ALTRO RAPPORTO</v>
          </cell>
          <cell r="L488" t="str">
            <v>SI</v>
          </cell>
          <cell r="N488">
            <v>0</v>
          </cell>
          <cell r="O488">
            <v>0</v>
          </cell>
          <cell r="P488">
            <v>0</v>
          </cell>
          <cell r="R488">
            <v>0</v>
          </cell>
          <cell r="S488">
            <v>819217.41</v>
          </cell>
          <cell r="T488">
            <v>670486.28</v>
          </cell>
          <cell r="U488">
            <v>56335.810241608327</v>
          </cell>
          <cell r="V488">
            <v>44574.41</v>
          </cell>
          <cell r="W488">
            <v>36983.440000000002</v>
          </cell>
          <cell r="X488">
            <v>249771.24</v>
          </cell>
          <cell r="AB488">
            <v>249771.24</v>
          </cell>
          <cell r="AD488">
            <v>249771.24</v>
          </cell>
          <cell r="AE488">
            <v>249771.24</v>
          </cell>
        </row>
        <row r="489">
          <cell r="F489" t="str">
            <v>72110700005</v>
          </cell>
          <cell r="G489" t="str">
            <v>Competenze fisse Dirigenza Medica e Veterinaria Altro Personale</v>
          </cell>
          <cell r="H489" t="str">
            <v>BA2140</v>
          </cell>
          <cell r="I489">
            <v>72110700010</v>
          </cell>
          <cell r="J489" t="str">
            <v>721.107.00010</v>
          </cell>
          <cell r="K489" t="str">
            <v>Competenze fisse Dirig. Medica e Vet. Altro Pers.</v>
          </cell>
          <cell r="L489" t="str">
            <v>SI</v>
          </cell>
          <cell r="M489" t="str">
            <v>B.5.A.1.3) Costo del personale dirigente medico - altro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AB489">
            <v>0</v>
          </cell>
          <cell r="AD489">
            <v>0</v>
          </cell>
          <cell r="AE489">
            <v>0</v>
          </cell>
        </row>
        <row r="490">
          <cell r="F490" t="str">
            <v>72110700010</v>
          </cell>
          <cell r="G490" t="str">
            <v>Competenze da fondo posizione Dirigenza Medica e Veterinaria Altro Personale</v>
          </cell>
          <cell r="H490" t="str">
            <v>BA2140</v>
          </cell>
          <cell r="I490">
            <v>72110700020</v>
          </cell>
          <cell r="J490" t="str">
            <v>721.107.00020</v>
          </cell>
          <cell r="K490" t="str">
            <v>Competenze da f.do posizione Dirig. Medica e Vet. Altro Pers.</v>
          </cell>
          <cell r="L490" t="str">
            <v>SI</v>
          </cell>
          <cell r="M490" t="str">
            <v>B.5.A.1.3) Costo del personale dirigente medico - altro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AB490">
            <v>0</v>
          </cell>
          <cell r="AD490">
            <v>0</v>
          </cell>
          <cell r="AE490">
            <v>0</v>
          </cell>
        </row>
        <row r="491">
          <cell r="F491" t="str">
            <v>72110700015</v>
          </cell>
          <cell r="G491" t="str">
            <v>Competenze da fondo disagio pericolo danno Dirigenza Medica e Veterinaria Altro Personale</v>
          </cell>
          <cell r="H491" t="str">
            <v>BA2140</v>
          </cell>
          <cell r="I491">
            <v>72110700030</v>
          </cell>
          <cell r="J491" t="str">
            <v>721.107.00030</v>
          </cell>
          <cell r="K491" t="str">
            <v>Competenze da f.do disagio pericolo danno Dirig. Medica e Vet. Altro Pers.</v>
          </cell>
          <cell r="L491" t="str">
            <v>SI</v>
          </cell>
          <cell r="M491" t="str">
            <v>B.5.A.1.3) Costo del personale dirigente medico - altro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AB491">
            <v>0</v>
          </cell>
          <cell r="AD491">
            <v>0</v>
          </cell>
          <cell r="AE491">
            <v>0</v>
          </cell>
        </row>
        <row r="492">
          <cell r="F492" t="str">
            <v>72110700020</v>
          </cell>
          <cell r="G492" t="str">
            <v>Competenze da fondo produttività Dirigenza Medica e Veterinaria Altro Personale</v>
          </cell>
          <cell r="H492" t="str">
            <v>BA2140</v>
          </cell>
          <cell r="I492">
            <v>72110700040</v>
          </cell>
          <cell r="J492" t="str">
            <v>721.107.00040</v>
          </cell>
          <cell r="K492" t="str">
            <v>Competenze da f.do produttività Dirig. Medica e Vet. Altro Pers.</v>
          </cell>
          <cell r="L492" t="str">
            <v>SI</v>
          </cell>
          <cell r="M492" t="str">
            <v>B.5.A.1.3) Costo del personale dirigente medico - altro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AB492">
            <v>0</v>
          </cell>
          <cell r="AD492">
            <v>0</v>
          </cell>
          <cell r="AE492">
            <v>0</v>
          </cell>
        </row>
        <row r="493">
          <cell r="F493" t="str">
            <v>72110700025</v>
          </cell>
          <cell r="G493" t="str">
            <v>Altre competenze extra fondi Dirigenza Medica e Veterinaria Altro Personale</v>
          </cell>
          <cell r="H493" t="str">
            <v>BA2140</v>
          </cell>
          <cell r="I493">
            <v>72110700050</v>
          </cell>
          <cell r="J493" t="str">
            <v>721.107.00050</v>
          </cell>
          <cell r="K493" t="str">
            <v>Altre competenze extra fondi Dirig. Medica e Vet. Altro Pers.</v>
          </cell>
          <cell r="L493" t="str">
            <v>SI</v>
          </cell>
          <cell r="M493" t="str">
            <v>B.5.A.1.3) Costo del personale dirigente medico - altro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AB493">
            <v>0</v>
          </cell>
          <cell r="AD493">
            <v>0</v>
          </cell>
          <cell r="AE493">
            <v>0</v>
          </cell>
        </row>
        <row r="494">
          <cell r="F494" t="str">
            <v>72110700030</v>
          </cell>
          <cell r="G494" t="str">
            <v>Ferie maturate e non godute Dirigenza Medica e Veterinaria Altro Personale</v>
          </cell>
          <cell r="H494" t="str">
            <v>BA2140</v>
          </cell>
          <cell r="I494">
            <v>72110700060</v>
          </cell>
          <cell r="J494" t="str">
            <v>721.107.00060</v>
          </cell>
          <cell r="K494" t="str">
            <v>Ferie maturate e non godute Dirig. Medica e Vet. Altro Pers.</v>
          </cell>
          <cell r="L494" t="str">
            <v>SI</v>
          </cell>
          <cell r="M494" t="str">
            <v>B.5.A.1.3) Costo del personale dirigente medico - altro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AB494">
            <v>0</v>
          </cell>
          <cell r="AD494">
            <v>0</v>
          </cell>
          <cell r="AE494">
            <v>0</v>
          </cell>
        </row>
        <row r="495">
          <cell r="F495" t="str">
            <v>72110700035</v>
          </cell>
          <cell r="G495" t="str">
            <v>Oneri sociali su ferie maturate e non godute Dirigenza Medica e Veterinaria Altro Personale</v>
          </cell>
          <cell r="H495" t="str">
            <v>BA2140</v>
          </cell>
          <cell r="I495">
            <v>72110700070</v>
          </cell>
          <cell r="J495" t="str">
            <v>721.107.00070</v>
          </cell>
          <cell r="K495" t="str">
            <v>Oneri sociali su ferie maturate e non godute Dirig. Medica e Vet. Altro Pers.</v>
          </cell>
          <cell r="L495" t="str">
            <v>SI</v>
          </cell>
          <cell r="M495" t="str">
            <v>B.5.A.1.3) Costo del personale dirigente medico - altro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AB495">
            <v>0</v>
          </cell>
          <cell r="AD495">
            <v>0</v>
          </cell>
          <cell r="AE495">
            <v>0</v>
          </cell>
        </row>
        <row r="496">
          <cell r="F496" t="str">
            <v>72110700040</v>
          </cell>
          <cell r="G496" t="str">
            <v>Oneri sociali su restanti retribuzioni Dirigenza Medica e Veterinaria Altro Personale</v>
          </cell>
          <cell r="H496" t="str">
            <v>BA2140</v>
          </cell>
          <cell r="I496">
            <v>72110700080</v>
          </cell>
          <cell r="J496" t="str">
            <v>721.107.00080</v>
          </cell>
          <cell r="K496" t="str">
            <v>Oneri sociali su restanti retribuzioni Dirig. Medica e Vet. Altro Pers.</v>
          </cell>
          <cell r="L496" t="str">
            <v>SI</v>
          </cell>
          <cell r="M496" t="str">
            <v>B.5.A.1.3) Costo del personale dirigente medico - altro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AB496">
            <v>0</v>
          </cell>
          <cell r="AD496">
            <v>0</v>
          </cell>
          <cell r="AE496">
            <v>0</v>
          </cell>
        </row>
        <row r="497">
          <cell r="F497" t="str">
            <v>72110700045</v>
          </cell>
          <cell r="G497" t="str">
            <v>Competenze fisse Dirigenza Sanitaria Non Medica Altro Personale</v>
          </cell>
          <cell r="H497" t="str">
            <v>BA2180</v>
          </cell>
          <cell r="I497">
            <v>72110700110</v>
          </cell>
          <cell r="J497" t="str">
            <v>721.107.00110</v>
          </cell>
          <cell r="K497" t="str">
            <v>Competenze fisse Dirig. Sanit. non Medica Altro Pers.</v>
          </cell>
          <cell r="L497" t="str">
            <v>SI</v>
          </cell>
          <cell r="M497" t="str">
            <v>B.5.A.2.3) Costo del personale dirigente non medico - altro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AB497">
            <v>0</v>
          </cell>
          <cell r="AD497">
            <v>0</v>
          </cell>
          <cell r="AE497">
            <v>0</v>
          </cell>
        </row>
        <row r="498">
          <cell r="F498" t="str">
            <v>72110700050</v>
          </cell>
          <cell r="G498" t="str">
            <v>Competenze da fondo posizione Dirigenza Sanitaria Non Medica Altro Personale</v>
          </cell>
          <cell r="H498" t="str">
            <v>BA2180</v>
          </cell>
          <cell r="I498">
            <v>72110700120</v>
          </cell>
          <cell r="J498" t="str">
            <v>721.107.00120</v>
          </cell>
          <cell r="K498" t="str">
            <v>Competenze da f.do posizione Dirig. Sanit. non Medica Altro Pers.</v>
          </cell>
          <cell r="L498" t="str">
            <v>SI</v>
          </cell>
          <cell r="M498" t="str">
            <v>B.5.A.2.3) Costo del personale dirigente non medico - altro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AB498">
            <v>0</v>
          </cell>
          <cell r="AD498">
            <v>0</v>
          </cell>
          <cell r="AE498">
            <v>0</v>
          </cell>
        </row>
        <row r="499">
          <cell r="F499" t="str">
            <v>72110700055</v>
          </cell>
          <cell r="G499" t="str">
            <v>Competenze da fondo disagio pericolo danno Dirigenza Sanitaria Non Medica Altro Personale</v>
          </cell>
          <cell r="H499" t="str">
            <v>BA2180</v>
          </cell>
          <cell r="I499">
            <v>72110700130</v>
          </cell>
          <cell r="J499" t="str">
            <v>721.107.00130</v>
          </cell>
          <cell r="K499" t="str">
            <v>Competenze da f.do disagio pericolo danno Dirig. Sanit. non Medica Altro Pers.</v>
          </cell>
          <cell r="L499" t="str">
            <v>SI</v>
          </cell>
          <cell r="M499" t="str">
            <v>B.5.A.2.3) Costo del personale dirigente non medico - altro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AB499">
            <v>0</v>
          </cell>
          <cell r="AD499">
            <v>0</v>
          </cell>
          <cell r="AE499">
            <v>0</v>
          </cell>
        </row>
        <row r="500">
          <cell r="F500" t="str">
            <v>72110700060</v>
          </cell>
          <cell r="G500" t="str">
            <v>Competenze da fondo produttività Dirigenza Sanitaria Non Medica Altro Personale</v>
          </cell>
          <cell r="H500" t="str">
            <v>BA2180</v>
          </cell>
          <cell r="I500">
            <v>72110700140</v>
          </cell>
          <cell r="J500" t="str">
            <v>721.107.00140</v>
          </cell>
          <cell r="K500" t="str">
            <v>Competenze da f.do produttività Dirig. Sanit. non Medica Altro Pers.</v>
          </cell>
          <cell r="L500" t="str">
            <v>SI</v>
          </cell>
          <cell r="M500" t="str">
            <v>B.5.A.2.3) Costo del personale dirigente non medico - altro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AB500">
            <v>0</v>
          </cell>
          <cell r="AD500">
            <v>0</v>
          </cell>
          <cell r="AE500">
            <v>0</v>
          </cell>
        </row>
        <row r="501">
          <cell r="F501" t="str">
            <v>72110700065</v>
          </cell>
          <cell r="G501" t="str">
            <v>Altre competenze extra fondi Dirigenza Sanitaria Non Medica Altro Personale</v>
          </cell>
          <cell r="H501" t="str">
            <v>BA2180</v>
          </cell>
          <cell r="I501">
            <v>72110700150</v>
          </cell>
          <cell r="J501" t="str">
            <v>721.107.00150</v>
          </cell>
          <cell r="K501" t="str">
            <v>Altre competenze extra fondi Dirig. Sanit. non Medica Altro Pers.</v>
          </cell>
          <cell r="L501" t="str">
            <v>SI</v>
          </cell>
          <cell r="M501" t="str">
            <v>B.5.A.2.3) Costo del personale dirigente non medico - altro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AB501">
            <v>0</v>
          </cell>
          <cell r="AD501">
            <v>0</v>
          </cell>
          <cell r="AE501">
            <v>0</v>
          </cell>
        </row>
        <row r="502">
          <cell r="F502" t="str">
            <v>72110700070</v>
          </cell>
          <cell r="G502" t="str">
            <v>Ferie maturate e non godute Dirigenza Sanitaria Non Medica Altro Personale</v>
          </cell>
          <cell r="H502" t="str">
            <v>BA2180</v>
          </cell>
          <cell r="I502">
            <v>72110700160</v>
          </cell>
          <cell r="J502" t="str">
            <v>721.107.00160</v>
          </cell>
          <cell r="K502" t="str">
            <v>Ferie maturate e non godute Dirig. Sanit. non Medica Altro Pers.</v>
          </cell>
          <cell r="L502" t="str">
            <v>SI</v>
          </cell>
          <cell r="M502" t="str">
            <v>B.5.A.2.3) Costo del personale dirigente non medico - altro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AB502">
            <v>0</v>
          </cell>
          <cell r="AD502">
            <v>0</v>
          </cell>
          <cell r="AE502">
            <v>0</v>
          </cell>
        </row>
        <row r="503">
          <cell r="F503" t="str">
            <v>72110700075</v>
          </cell>
          <cell r="G503" t="str">
            <v>Oneri sociali su ferie maturate e non godute Dirigenza Sanitaria Non Medica Altro Personale</v>
          </cell>
          <cell r="H503" t="str">
            <v>BA2180</v>
          </cell>
          <cell r="I503">
            <v>72110700170</v>
          </cell>
          <cell r="J503" t="str">
            <v>721.107.00170</v>
          </cell>
          <cell r="K503" t="str">
            <v>Oneri sociali su ferie maturate e non godute Dirig. Sanit. non Medica Altro Pers.</v>
          </cell>
          <cell r="L503" t="str">
            <v>SI</v>
          </cell>
          <cell r="M503" t="str">
            <v>B.5.A.2.3) Costo del personale dirigente non medico - altro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AB503">
            <v>0</v>
          </cell>
          <cell r="AD503">
            <v>0</v>
          </cell>
          <cell r="AE503">
            <v>0</v>
          </cell>
        </row>
        <row r="504">
          <cell r="F504" t="str">
            <v>72110700080</v>
          </cell>
          <cell r="G504" t="str">
            <v>Oneri sociali su restanti retribuzioni Dirigenza Sanitaria Non Medica Altro Personale</v>
          </cell>
          <cell r="H504" t="str">
            <v>BA2180</v>
          </cell>
          <cell r="I504">
            <v>72110700180</v>
          </cell>
          <cell r="J504" t="str">
            <v>721.107.00180</v>
          </cell>
          <cell r="K504" t="str">
            <v>Oneri sociali su restanti retribuzioni Dirig. Sanit. non Medica Altro Pers.</v>
          </cell>
          <cell r="L504" t="str">
            <v>SI</v>
          </cell>
          <cell r="M504" t="str">
            <v>B.5.A.2.3) Costo del personale dirigente non medico - altro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AB504">
            <v>0</v>
          </cell>
          <cell r="AD504">
            <v>0</v>
          </cell>
          <cell r="AE504">
            <v>0</v>
          </cell>
        </row>
        <row r="505">
          <cell r="F505" t="str">
            <v>72110700085</v>
          </cell>
          <cell r="G505" t="str">
            <v>Competenze fisse Comparto Ruolo Sanitario Altro Personale</v>
          </cell>
          <cell r="H505" t="str">
            <v>BA2220</v>
          </cell>
          <cell r="I505">
            <v>72110700210</v>
          </cell>
          <cell r="J505" t="str">
            <v>721.107.00210</v>
          </cell>
          <cell r="K505" t="str">
            <v>Competenze fisse Comparto Ruolo Sanitario Altro Pers.</v>
          </cell>
          <cell r="L505" t="str">
            <v>SI</v>
          </cell>
          <cell r="M505" t="str">
            <v>B.5.B.3) Costo del personale comparto ruolo sanitario - altro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AB505">
            <v>0</v>
          </cell>
          <cell r="AD505">
            <v>0</v>
          </cell>
          <cell r="AE505">
            <v>0</v>
          </cell>
        </row>
        <row r="506">
          <cell r="F506" t="str">
            <v>Disattivare al 01/01/2023</v>
          </cell>
          <cell r="G506" t="str">
            <v>Competenze da fondo condizioni di lavoro e incarichi Comparto Ruolo Sanitario Altro Personale</v>
          </cell>
          <cell r="H506" t="str">
            <v>BA2220</v>
          </cell>
          <cell r="I506">
            <v>72110700235</v>
          </cell>
          <cell r="J506" t="str">
            <v>721.107.00235</v>
          </cell>
          <cell r="K506" t="str">
            <v>Competenze da fondo condizioni di lavoro e incarichi Comparto Ruolo Sanitario Altro Personale</v>
          </cell>
          <cell r="L506" t="str">
            <v>SI</v>
          </cell>
          <cell r="M506" t="str">
            <v>B.5.B.3) Costo del personale comparto ruolo sanitario - altro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T506">
            <v>0</v>
          </cell>
          <cell r="U506">
            <v>0</v>
          </cell>
          <cell r="V506">
            <v>0</v>
          </cell>
          <cell r="AB506">
            <v>0</v>
          </cell>
          <cell r="AD506">
            <v>0</v>
          </cell>
          <cell r="AE506">
            <v>0</v>
          </cell>
        </row>
        <row r="507">
          <cell r="F507" t="str">
            <v>Disattivare al 01/01/2023</v>
          </cell>
          <cell r="G507" t="str">
            <v>Competenze da fondo premialità e fasce Comparto Ruolo Sanitario a Altro Personale</v>
          </cell>
          <cell r="H507" t="str">
            <v>BA2220</v>
          </cell>
          <cell r="I507">
            <v>72110700245</v>
          </cell>
          <cell r="J507" t="str">
            <v>721.107.00245</v>
          </cell>
          <cell r="K507" t="str">
            <v>Competenze da fondo premialità e fasce Comparto Ruolo Sanitario a Altro Personale</v>
          </cell>
          <cell r="L507" t="str">
            <v>SI</v>
          </cell>
          <cell r="M507" t="str">
            <v>B.5.B.3) Costo del personale comparto ruolo sanitario - altro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T507">
            <v>0</v>
          </cell>
          <cell r="U507">
            <v>0</v>
          </cell>
          <cell r="V507">
            <v>0</v>
          </cell>
          <cell r="AB507">
            <v>0</v>
          </cell>
          <cell r="AD507">
            <v>0</v>
          </cell>
          <cell r="AE507">
            <v>0</v>
          </cell>
        </row>
        <row r="508">
          <cell r="F508" t="str">
            <v>72110700100</v>
          </cell>
          <cell r="G508" t="str">
            <v>Altre competenze extra fondi Comparto Ruolo Sanitario Altro Personale</v>
          </cell>
          <cell r="H508" t="str">
            <v>BA2220</v>
          </cell>
          <cell r="I508">
            <v>72110700250</v>
          </cell>
          <cell r="J508" t="str">
            <v>721.107.00250</v>
          </cell>
          <cell r="K508" t="str">
            <v>Altre competenze extra fondi Comparto Ruolo Sanitario Altro Pers.</v>
          </cell>
          <cell r="L508" t="str">
            <v>SI</v>
          </cell>
          <cell r="M508" t="str">
            <v>B.5.B.3) Costo del personale comparto ruolo sanitario - altro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AB508">
            <v>0</v>
          </cell>
          <cell r="AD508">
            <v>0</v>
          </cell>
          <cell r="AE508">
            <v>0</v>
          </cell>
        </row>
        <row r="509">
          <cell r="F509" t="str">
            <v>72110700105</v>
          </cell>
          <cell r="G509" t="str">
            <v>Ferie maturate e non godute Comparto Ruolo Sanitario Altro Personale</v>
          </cell>
          <cell r="H509" t="str">
            <v>BA2220</v>
          </cell>
          <cell r="I509">
            <v>72110700260</v>
          </cell>
          <cell r="J509" t="str">
            <v>721.107.00260</v>
          </cell>
          <cell r="K509" t="str">
            <v>Ferie maturate e non godute Comparto Ruolo Sanitario Altro Pers.</v>
          </cell>
          <cell r="L509" t="str">
            <v>SI</v>
          </cell>
          <cell r="M509" t="str">
            <v>B.5.B.3) Costo del personale comparto ruolo sanitario - altro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AB509">
            <v>0</v>
          </cell>
          <cell r="AD509">
            <v>0</v>
          </cell>
          <cell r="AE509">
            <v>0</v>
          </cell>
        </row>
        <row r="510">
          <cell r="F510" t="str">
            <v>72110700110</v>
          </cell>
          <cell r="G510" t="str">
            <v>Oneri sociali su ferie maturate e non godute Comparto Ruolo Sanitario Altro Personale</v>
          </cell>
          <cell r="H510" t="str">
            <v>BA2220</v>
          </cell>
          <cell r="I510">
            <v>72110700270</v>
          </cell>
          <cell r="J510" t="str">
            <v>721.107.00270</v>
          </cell>
          <cell r="K510" t="str">
            <v>Oneri sociali su ferie maturate e non godute Comparto Ruolo Sanitario Altro Pers.</v>
          </cell>
          <cell r="L510" t="str">
            <v>SI</v>
          </cell>
          <cell r="M510" t="str">
            <v>B.5.B.3) Costo del personale comparto ruolo sanitario - altro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AB510">
            <v>0</v>
          </cell>
          <cell r="AD510">
            <v>0</v>
          </cell>
          <cell r="AE510">
            <v>0</v>
          </cell>
        </row>
        <row r="511">
          <cell r="F511" t="str">
            <v>72110700115</v>
          </cell>
          <cell r="G511" t="str">
            <v>Oneri sociali su restanti retribuzioni Comparto Ruolo Sanitario Altro Personale</v>
          </cell>
          <cell r="H511" t="str">
            <v>BA2220</v>
          </cell>
          <cell r="I511">
            <v>72110700280</v>
          </cell>
          <cell r="J511" t="str">
            <v>721.107.00280</v>
          </cell>
          <cell r="K511" t="str">
            <v>Oneri sociali su restanti retribuzioni Comparto Ruolo Sanitario Altro Pers.</v>
          </cell>
          <cell r="L511" t="str">
            <v>SI</v>
          </cell>
          <cell r="M511" t="str">
            <v>B.5.B.3) Costo del personale comparto ruolo sanitario - altro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AB511">
            <v>0</v>
          </cell>
          <cell r="AD511">
            <v>0</v>
          </cell>
          <cell r="AE511">
            <v>0</v>
          </cell>
        </row>
        <row r="512">
          <cell r="F512" t="str">
            <v>72210500085</v>
          </cell>
          <cell r="G512" t="str">
            <v>Competenze fisse Comparto Ruolo Socio-Sanitario Tempo INDETERMINATO</v>
          </cell>
          <cell r="H512" t="str">
            <v>BA2380</v>
          </cell>
          <cell r="L512" t="str">
            <v>SI</v>
          </cell>
          <cell r="M512" t="str">
            <v>B.5.B.3) Costo del personale comparto ruolo sanitario - altro</v>
          </cell>
          <cell r="S512">
            <v>8454003.7699999996</v>
          </cell>
          <cell r="T512">
            <v>8535467.8000000007</v>
          </cell>
          <cell r="U512">
            <v>9163008.9761708193</v>
          </cell>
          <cell r="V512">
            <v>6858412.8499999996</v>
          </cell>
          <cell r="W512">
            <v>7715622.0800000001</v>
          </cell>
          <cell r="X512">
            <v>9931710.7899999991</v>
          </cell>
          <cell r="AB512">
            <v>9931710.7899999991</v>
          </cell>
          <cell r="AD512">
            <v>9931710.7899999991</v>
          </cell>
          <cell r="AE512">
            <v>9931710.7899999991</v>
          </cell>
        </row>
        <row r="513">
          <cell r="F513" t="str">
            <v>72210500105</v>
          </cell>
          <cell r="G513" t="str">
            <v>Altre competenze extra fondi Comparto Ruolo Socio-Sanitario Tempo INDETERMINATO</v>
          </cell>
          <cell r="H513" t="str">
            <v>BA2380</v>
          </cell>
          <cell r="L513" t="str">
            <v>SI</v>
          </cell>
          <cell r="S513">
            <v>0</v>
          </cell>
          <cell r="T513">
            <v>279.75</v>
          </cell>
          <cell r="U513">
            <v>260.92725000000002</v>
          </cell>
          <cell r="V513">
            <v>259.5</v>
          </cell>
          <cell r="W513">
            <v>259.5</v>
          </cell>
          <cell r="AB513">
            <v>260.92725000000002</v>
          </cell>
          <cell r="AD513">
            <v>260.92725000000002</v>
          </cell>
          <cell r="AE513">
            <v>260.93</v>
          </cell>
        </row>
        <row r="514">
          <cell r="F514" t="str">
            <v>72210500120</v>
          </cell>
          <cell r="G514" t="str">
            <v>Oneri sociali su restanti retribuzioni Comparto Ruolo Socio-Sanitario Tempo INDETERMINATO</v>
          </cell>
          <cell r="H514" t="str">
            <v>BA2380</v>
          </cell>
          <cell r="L514" t="str">
            <v>SI</v>
          </cell>
          <cell r="M514" t="str">
            <v>B.5.B.3) Costo del personale comparto ruolo sanitario - altro</v>
          </cell>
          <cell r="S514">
            <v>2966891.6</v>
          </cell>
          <cell r="T514">
            <v>2933316.07</v>
          </cell>
          <cell r="U514">
            <v>3256457.5930712945</v>
          </cell>
          <cell r="V514">
            <v>2564931.7599999998</v>
          </cell>
          <cell r="W514">
            <v>2554638.9300000002</v>
          </cell>
          <cell r="X514">
            <v>3596573.11</v>
          </cell>
          <cell r="AB514">
            <v>3596573.11</v>
          </cell>
          <cell r="AD514">
            <v>3596573.11</v>
          </cell>
          <cell r="AE514">
            <v>3596573.11</v>
          </cell>
        </row>
        <row r="515">
          <cell r="F515" t="str">
            <v>72210500125</v>
          </cell>
          <cell r="G515" t="str">
            <v>Competenze da fondo incarichi, progressioni economiche e indennità professionali Comparto Ruolo Socio-Sanitario Tempo Indeterminato</v>
          </cell>
          <cell r="H515" t="str">
            <v>BA2380</v>
          </cell>
          <cell r="L515" t="str">
            <v>SI</v>
          </cell>
          <cell r="M515" t="str">
            <v>B.5.B.3) Costo del personale comparto ruolo sanitario - altro</v>
          </cell>
          <cell r="S515">
            <v>350619.67</v>
          </cell>
          <cell r="T515">
            <v>366379.16</v>
          </cell>
          <cell r="U515">
            <v>341704.04885742144</v>
          </cell>
          <cell r="V515">
            <v>254500.57</v>
          </cell>
          <cell r="W515">
            <v>259867.91</v>
          </cell>
          <cell r="X515">
            <v>1690497.26</v>
          </cell>
          <cell r="AB515">
            <v>1690497.26</v>
          </cell>
          <cell r="AD515">
            <v>1690497.26</v>
          </cell>
          <cell r="AE515">
            <v>1690497.26</v>
          </cell>
        </row>
        <row r="516">
          <cell r="F516" t="str">
            <v>72210500130</v>
          </cell>
          <cell r="G516" t="str">
            <v>Competenze da fondo premialità e condizioni di lavoro Comparto Ruolo Socio-Sanitario Tempo Indeterminato</v>
          </cell>
          <cell r="H516" t="str">
            <v>BA2380</v>
          </cell>
          <cell r="L516" t="str">
            <v>SI</v>
          </cell>
          <cell r="M516" t="str">
            <v>B.5.B.3) Costo del personale comparto ruolo sanitario - altro</v>
          </cell>
          <cell r="S516">
            <v>1504105.29</v>
          </cell>
          <cell r="T516">
            <v>1802667.82</v>
          </cell>
          <cell r="U516">
            <v>1864590.2432318027</v>
          </cell>
          <cell r="V516">
            <v>1591006.75</v>
          </cell>
          <cell r="W516">
            <v>890932.79</v>
          </cell>
          <cell r="X516">
            <v>1648096.81</v>
          </cell>
          <cell r="AB516">
            <v>1648096.81</v>
          </cell>
          <cell r="AD516">
            <v>1648096.81</v>
          </cell>
          <cell r="AE516">
            <v>1648096.81</v>
          </cell>
        </row>
        <row r="517">
          <cell r="F517" t="str">
            <v>72210600085</v>
          </cell>
          <cell r="G517" t="str">
            <v>Competenze fisse Comparto Ruolo Socio-Sanitario Tempo DETERMINATO</v>
          </cell>
          <cell r="H517" t="str">
            <v>BA2390</v>
          </cell>
          <cell r="L517" t="str">
            <v>SI</v>
          </cell>
          <cell r="M517" t="str">
            <v>B.5.B.3) Costo del personale comparto ruolo sanitario - altro</v>
          </cell>
          <cell r="S517">
            <v>723661.55</v>
          </cell>
          <cell r="T517">
            <v>732598.11</v>
          </cell>
          <cell r="U517">
            <v>22745.847865000003</v>
          </cell>
          <cell r="V517">
            <v>16966.07</v>
          </cell>
          <cell r="W517">
            <v>19141.21</v>
          </cell>
          <cell r="X517">
            <v>190061.39</v>
          </cell>
          <cell r="AB517">
            <v>190061.39</v>
          </cell>
          <cell r="AD517">
            <v>190061.39</v>
          </cell>
          <cell r="AE517">
            <v>190061.39</v>
          </cell>
        </row>
        <row r="518">
          <cell r="F518" t="str">
            <v>72210600120</v>
          </cell>
          <cell r="G518" t="str">
            <v>Oneri sociali su restanti retribuzioni Comparto Ruolo Socio-Sanitario Tempo DETERMINATO</v>
          </cell>
          <cell r="H518" t="str">
            <v>BA2390</v>
          </cell>
          <cell r="L518" t="str">
            <v>SI</v>
          </cell>
          <cell r="M518" t="str">
            <v>B.5.B.3) Costo del personale comparto ruolo sanitario - altro</v>
          </cell>
          <cell r="S518">
            <v>263755.90999999997</v>
          </cell>
          <cell r="T518">
            <v>254641.88</v>
          </cell>
          <cell r="U518">
            <v>8122.1420942493905</v>
          </cell>
          <cell r="V518">
            <v>6514.78</v>
          </cell>
          <cell r="W518">
            <v>6540.17</v>
          </cell>
          <cell r="X518">
            <v>58727.19</v>
          </cell>
          <cell r="AB518">
            <v>58727.19</v>
          </cell>
          <cell r="AD518">
            <v>58727.19</v>
          </cell>
          <cell r="AE518">
            <v>58727.19</v>
          </cell>
        </row>
        <row r="519">
          <cell r="F519" t="str">
            <v>72210600125</v>
          </cell>
          <cell r="G519" t="str">
            <v>Competenze da fondo incarichi, progressioni economiche e indennità professionali Comparto Ruolo Socio-Sanitario Tempo DETERMINATO</v>
          </cell>
          <cell r="H519" t="str">
            <v>BA2390</v>
          </cell>
          <cell r="I519">
            <v>724</v>
          </cell>
          <cell r="J519" t="str">
            <v>724</v>
          </cell>
          <cell r="K519" t="str">
            <v>PERSONALE DEL RUOLO PROFESSIONALE</v>
          </cell>
          <cell r="L519" t="str">
            <v>SI</v>
          </cell>
          <cell r="M519" t="str">
            <v>B.5.B.3) Costo del personale comparto ruolo sanitario - altro</v>
          </cell>
          <cell r="N519">
            <v>0</v>
          </cell>
          <cell r="O519">
            <v>0</v>
          </cell>
          <cell r="P519">
            <v>0</v>
          </cell>
          <cell r="R519">
            <v>0</v>
          </cell>
          <cell r="S519">
            <v>5964.39</v>
          </cell>
          <cell r="T519">
            <v>4599.7299999999996</v>
          </cell>
          <cell r="U519">
            <v>154.05369860566066</v>
          </cell>
          <cell r="V519">
            <v>115.34</v>
          </cell>
          <cell r="W519">
            <v>105.05</v>
          </cell>
          <cell r="X519">
            <v>12103.8</v>
          </cell>
          <cell r="AB519">
            <v>12103.8</v>
          </cell>
          <cell r="AD519">
            <v>12103.8</v>
          </cell>
          <cell r="AE519">
            <v>12103.8</v>
          </cell>
        </row>
        <row r="520">
          <cell r="F520" t="str">
            <v>72210600130</v>
          </cell>
          <cell r="G520" t="str">
            <v>Competenze da fondo premialità e condizioni di lavoro Comparto Ruolo Socio-Sanitario Tempo DETERMINATO</v>
          </cell>
          <cell r="H520" t="str">
            <v>BA2390</v>
          </cell>
          <cell r="I520">
            <v>724105</v>
          </cell>
          <cell r="J520" t="str">
            <v>724.105</v>
          </cell>
          <cell r="K520" t="str">
            <v>PERSONALE DEL RUOLO PROFESSIONALE T.I.</v>
          </cell>
          <cell r="L520" t="str">
            <v>SI</v>
          </cell>
          <cell r="M520" t="str">
            <v>B.5.B.3) Costo del personale comparto ruolo sanitario - altro</v>
          </cell>
          <cell r="N520">
            <v>0</v>
          </cell>
          <cell r="O520">
            <v>0</v>
          </cell>
          <cell r="P520">
            <v>0</v>
          </cell>
          <cell r="R520">
            <v>0</v>
          </cell>
          <cell r="S520">
            <v>147639.51999999999</v>
          </cell>
          <cell r="T520">
            <v>152105.51</v>
          </cell>
          <cell r="U520">
            <v>4578.8726444421663</v>
          </cell>
          <cell r="V520">
            <v>4094.77</v>
          </cell>
          <cell r="W520">
            <v>2327.6999999999998</v>
          </cell>
          <cell r="X520">
            <v>11800.22</v>
          </cell>
          <cell r="AB520">
            <v>11800.22</v>
          </cell>
          <cell r="AD520">
            <v>11800.22</v>
          </cell>
          <cell r="AE520">
            <v>11800.22</v>
          </cell>
        </row>
        <row r="521">
          <cell r="F521" t="str">
            <v>72410500005</v>
          </cell>
          <cell r="G521" t="str">
            <v>Competenze fisse Dirigenza R.Professionale Tempo INDETERMINATO</v>
          </cell>
          <cell r="H521" t="str">
            <v>BA2250</v>
          </cell>
          <cell r="I521">
            <v>72410500110</v>
          </cell>
          <cell r="J521" t="str">
            <v>724.105.00110</v>
          </cell>
          <cell r="K521" t="str">
            <v>Competenze fisse Dirig. R.Prof.le T.I.</v>
          </cell>
          <cell r="L521" t="str">
            <v>SI</v>
          </cell>
          <cell r="M521" t="str">
            <v>B.6.A.1) Costo del personale dirigente ruolo professionale - tempo indeterminato</v>
          </cell>
          <cell r="N521">
            <v>182104.24</v>
          </cell>
          <cell r="O521">
            <v>136661.46</v>
          </cell>
          <cell r="P521">
            <v>180635.98</v>
          </cell>
          <cell r="Q521">
            <v>240438.63002739701</v>
          </cell>
          <cell r="R521">
            <v>198777.83</v>
          </cell>
          <cell r="S521">
            <v>228440.94</v>
          </cell>
          <cell r="T521">
            <v>232413.35</v>
          </cell>
          <cell r="U521">
            <v>204116.71199291665</v>
          </cell>
          <cell r="V521">
            <v>142464.67000000001</v>
          </cell>
          <cell r="W521">
            <v>160729.37</v>
          </cell>
          <cell r="X521">
            <v>196063.94</v>
          </cell>
          <cell r="AB521">
            <v>196063.94</v>
          </cell>
          <cell r="AD521">
            <v>196063.94</v>
          </cell>
          <cell r="AE521">
            <v>196063.94</v>
          </cell>
        </row>
        <row r="522">
          <cell r="F522" t="str">
            <v>72410500010</v>
          </cell>
          <cell r="G522" t="str">
            <v>Competenze da fondo posizione Dirigenza R.Professionale Tempo INDETERMINATO</v>
          </cell>
          <cell r="H522" t="str">
            <v>BA2250</v>
          </cell>
          <cell r="I522">
            <v>72410500120</v>
          </cell>
          <cell r="J522" t="str">
            <v>724.105.00120</v>
          </cell>
          <cell r="K522" t="str">
            <v>Competenze da f.do posizione Dirig. R.Prof.le T.I.</v>
          </cell>
          <cell r="L522" t="str">
            <v>SI</v>
          </cell>
          <cell r="M522" t="str">
            <v>B.6.A.1) Costo del personale dirigente ruolo professionale - tempo indeterminato</v>
          </cell>
          <cell r="N522">
            <v>141358</v>
          </cell>
          <cell r="O522">
            <v>102421.73</v>
          </cell>
          <cell r="P522">
            <v>106279.26</v>
          </cell>
          <cell r="Q522">
            <v>160403.13464268501</v>
          </cell>
          <cell r="R522">
            <v>174830.27</v>
          </cell>
          <cell r="S522">
            <v>196568.3</v>
          </cell>
          <cell r="T522">
            <v>195081.94</v>
          </cell>
          <cell r="U522">
            <v>182869.55127570286</v>
          </cell>
          <cell r="V522">
            <v>136698.16</v>
          </cell>
          <cell r="W522">
            <v>138198.89000000001</v>
          </cell>
          <cell r="X522">
            <v>125111.93</v>
          </cell>
          <cell r="AB522">
            <v>125111.93</v>
          </cell>
          <cell r="AD522">
            <v>125111.93</v>
          </cell>
          <cell r="AE522">
            <v>125111.93</v>
          </cell>
        </row>
        <row r="523">
          <cell r="F523" t="str">
            <v>72410500015</v>
          </cell>
          <cell r="G523" t="str">
            <v>Competenze da fondo disagio pericolo danno Dirigenza R.Professionale Tempo INDETERMINATO</v>
          </cell>
          <cell r="H523" t="str">
            <v>BA2250</v>
          </cell>
          <cell r="I523">
            <v>72410500130</v>
          </cell>
          <cell r="J523" t="str">
            <v>724.105.00130</v>
          </cell>
          <cell r="K523" t="str">
            <v>Competenze da f.do disagio pericolo danno Dirig. R.Prof.le T.I.</v>
          </cell>
          <cell r="L523" t="str">
            <v>SI</v>
          </cell>
          <cell r="M523" t="str">
            <v>B.6.A.1) Costo del personale dirigente ruolo professionale - tempo indeterminato</v>
          </cell>
          <cell r="N523">
            <v>1446.09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AB523">
            <v>0</v>
          </cell>
          <cell r="AD523">
            <v>0</v>
          </cell>
          <cell r="AE523">
            <v>0</v>
          </cell>
        </row>
        <row r="524">
          <cell r="F524" t="str">
            <v>72410500020</v>
          </cell>
          <cell r="G524" t="str">
            <v>Competenze da fondo produttività Dirigenza R.Professionale Tempo INDETERMINATO</v>
          </cell>
          <cell r="H524" t="str">
            <v>BA2250</v>
          </cell>
          <cell r="I524">
            <v>72410500140</v>
          </cell>
          <cell r="J524" t="str">
            <v>724.105.00140</v>
          </cell>
          <cell r="K524" t="str">
            <v>Competenze da f.do produttività Dirig. R.Prof.le T.I.</v>
          </cell>
          <cell r="L524" t="str">
            <v>SI</v>
          </cell>
          <cell r="M524" t="str">
            <v>B.6.A.1) Costo del personale dirigente ruolo professionale - tempo indeterminato</v>
          </cell>
          <cell r="N524">
            <v>30873.62</v>
          </cell>
          <cell r="O524">
            <v>38459.269999999997</v>
          </cell>
          <cell r="P524">
            <v>28438.46</v>
          </cell>
          <cell r="Q524">
            <v>10260.308824240599</v>
          </cell>
          <cell r="R524">
            <v>17566.2</v>
          </cell>
          <cell r="S524">
            <v>9607.9699999999993</v>
          </cell>
          <cell r="T524">
            <v>10000.34</v>
          </cell>
          <cell r="U524">
            <v>0</v>
          </cell>
          <cell r="V524">
            <v>7710.37</v>
          </cell>
          <cell r="X524">
            <v>9339.85</v>
          </cell>
          <cell r="AB524">
            <v>9339.85</v>
          </cell>
          <cell r="AD524">
            <v>9339.85</v>
          </cell>
          <cell r="AE524">
            <v>9339.85</v>
          </cell>
        </row>
        <row r="525">
          <cell r="F525" t="str">
            <v>72410500025</v>
          </cell>
          <cell r="G525" t="str">
            <v>Altre competenze extra fondi Dirigenza R.Professionale Tempo INDETERMINATO</v>
          </cell>
          <cell r="H525" t="str">
            <v>BA2250</v>
          </cell>
          <cell r="I525">
            <v>72410500150</v>
          </cell>
          <cell r="J525" t="str">
            <v>724.105.00150</v>
          </cell>
          <cell r="K525" t="str">
            <v>Altre competenze extra fondi Dirig. R.Prof.le T.I.</v>
          </cell>
          <cell r="L525" t="str">
            <v>SI</v>
          </cell>
          <cell r="M525" t="str">
            <v>B.6.A.1) Costo del personale dirigente ruolo professionale - tempo indeterminato</v>
          </cell>
          <cell r="N525">
            <v>16250</v>
          </cell>
          <cell r="O525">
            <v>16250</v>
          </cell>
          <cell r="P525">
            <v>6250</v>
          </cell>
          <cell r="R525">
            <v>16250</v>
          </cell>
          <cell r="S525">
            <v>12500</v>
          </cell>
          <cell r="T525">
            <v>16250</v>
          </cell>
          <cell r="U525">
            <v>10055</v>
          </cell>
          <cell r="V525">
            <v>11250</v>
          </cell>
          <cell r="W525">
            <v>13750</v>
          </cell>
          <cell r="AB525">
            <v>10055</v>
          </cell>
          <cell r="AD525">
            <v>10055</v>
          </cell>
          <cell r="AE525">
            <v>10055</v>
          </cell>
        </row>
        <row r="526">
          <cell r="F526" t="str">
            <v>72410500030</v>
          </cell>
          <cell r="G526" t="str">
            <v>Ferie maturate e non godute Dirigenza R.Professionale Tempo INDETERMINATO</v>
          </cell>
          <cell r="H526" t="str">
            <v>BA2250</v>
          </cell>
          <cell r="I526">
            <v>72410500160</v>
          </cell>
          <cell r="J526" t="str">
            <v>724.105.00160</v>
          </cell>
          <cell r="K526" t="str">
            <v>Ferie maturate e non godute Dirig. R.Prof.le T.I.</v>
          </cell>
          <cell r="L526" t="str">
            <v>SI</v>
          </cell>
          <cell r="M526" t="str">
            <v>B.6.A.1) Costo del personale dirigente ruolo professionale - tempo indeterminato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AB526">
            <v>0</v>
          </cell>
          <cell r="AD526">
            <v>0</v>
          </cell>
          <cell r="AE526">
            <v>0</v>
          </cell>
        </row>
        <row r="527">
          <cell r="F527" t="str">
            <v>72410500035</v>
          </cell>
          <cell r="G527" t="str">
            <v>Oneri sociali su ferie maturate e non godute Dirigenza R.Professionale Tempo INDETERMINATO</v>
          </cell>
          <cell r="H527" t="str">
            <v>BA2250</v>
          </cell>
          <cell r="I527">
            <v>72410500170</v>
          </cell>
          <cell r="J527" t="str">
            <v>724.105.00170</v>
          </cell>
          <cell r="K527" t="str">
            <v>Oneri sociali su ferie maturate e non godute Dirig. R.Prof.le T.I.</v>
          </cell>
          <cell r="L527" t="str">
            <v>SI</v>
          </cell>
          <cell r="M527" t="str">
            <v>B.6.A.1) Costo del personale dirigente ruolo professionale - tempo indeterminato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AB527">
            <v>0</v>
          </cell>
          <cell r="AD527">
            <v>0</v>
          </cell>
          <cell r="AE527">
            <v>0</v>
          </cell>
        </row>
        <row r="528">
          <cell r="F528" t="str">
            <v>72410500040</v>
          </cell>
          <cell r="G528" t="str">
            <v>Oneri sociali su restanti retribuzioni Dirigenza R.Professionale Tempo INDETERMINATO</v>
          </cell>
          <cell r="H528" t="str">
            <v>BA2250</v>
          </cell>
          <cell r="I528">
            <v>72410500180</v>
          </cell>
          <cell r="J528" t="str">
            <v>724.105.00180</v>
          </cell>
          <cell r="K528" t="str">
            <v>Oneri sociali su restanti retribuzioni Dirig. R.Prof.le T.I.</v>
          </cell>
          <cell r="L528" t="str">
            <v>SI</v>
          </cell>
          <cell r="M528" t="str">
            <v>B.6.A.1) Costo del personale dirigente ruolo professionale - tempo indeterminato</v>
          </cell>
          <cell r="N528">
            <v>103673.82</v>
          </cell>
          <cell r="O528">
            <v>75827.8</v>
          </cell>
          <cell r="P528">
            <v>85155.53</v>
          </cell>
          <cell r="Q528">
            <v>112188.02907171199</v>
          </cell>
          <cell r="R528">
            <v>103552.65</v>
          </cell>
          <cell r="S528">
            <v>124067.38</v>
          </cell>
          <cell r="T528">
            <v>119891.32</v>
          </cell>
          <cell r="U528">
            <v>112033.87691863925</v>
          </cell>
          <cell r="V528">
            <v>83760.95</v>
          </cell>
          <cell r="W528">
            <v>86518.17</v>
          </cell>
          <cell r="X528">
            <v>89956.23</v>
          </cell>
          <cell r="AB528">
            <v>89956.23</v>
          </cell>
          <cell r="AD528">
            <v>89956.23</v>
          </cell>
          <cell r="AE528">
            <v>89956.23</v>
          </cell>
        </row>
        <row r="529">
          <cell r="F529" t="str">
            <v>72410500045</v>
          </cell>
          <cell r="G529" t="str">
            <v>Competenze fisse Comparto R.Professionale Tempo INDETERMINATO</v>
          </cell>
          <cell r="H529" t="str">
            <v>BA2290</v>
          </cell>
          <cell r="I529">
            <v>72410500210</v>
          </cell>
          <cell r="J529" t="str">
            <v>724.105.00210</v>
          </cell>
          <cell r="K529" t="str">
            <v>Competenze fisse Comparto R.Prof.le T.I.</v>
          </cell>
          <cell r="L529" t="str">
            <v>SI</v>
          </cell>
          <cell r="M529" t="str">
            <v>B.6.B.1) Costo del personale comparto ruolo professionale - tempo indeterminato</v>
          </cell>
          <cell r="N529">
            <v>92232.24</v>
          </cell>
          <cell r="O529">
            <v>104082.87</v>
          </cell>
          <cell r="P529">
            <v>118050.96</v>
          </cell>
          <cell r="Q529">
            <v>101572.383577452</v>
          </cell>
          <cell r="R529">
            <v>101362.51</v>
          </cell>
          <cell r="S529">
            <v>100890.18</v>
          </cell>
          <cell r="T529">
            <v>103018.5</v>
          </cell>
          <cell r="U529">
            <v>103401.44717499999</v>
          </cell>
          <cell r="V529">
            <v>77126.89</v>
          </cell>
          <cell r="W529">
            <v>87014.95</v>
          </cell>
          <cell r="X529">
            <v>106058.82</v>
          </cell>
          <cell r="AB529">
            <v>106058.82</v>
          </cell>
          <cell r="AD529">
            <v>106058.82</v>
          </cell>
          <cell r="AE529">
            <v>106058.82</v>
          </cell>
        </row>
        <row r="530">
          <cell r="F530" t="str">
            <v>Disattivare al 01/01/2023</v>
          </cell>
          <cell r="G530" t="str">
            <v>Competenze da fondo condizioni di lavoro e incarichi Comparto Ruolo Professionale Tempo INDETERMINATO</v>
          </cell>
          <cell r="H530" t="str">
            <v>BA2290</v>
          </cell>
          <cell r="I530">
            <v>72410500235</v>
          </cell>
          <cell r="J530" t="str">
            <v>724.105.00235</v>
          </cell>
          <cell r="K530" t="str">
            <v>Competenze da fondo condizioni di lavoro e incarichi Comparto Ruolo Professionale Tempo INDETERMINATO</v>
          </cell>
          <cell r="L530" t="str">
            <v>SI</v>
          </cell>
          <cell r="M530" t="str">
            <v>B.6.B.1) Costo del personale comparto ruolo professionale - tempo indeterminato</v>
          </cell>
          <cell r="N530">
            <v>4386.96</v>
          </cell>
          <cell r="O530">
            <v>3957.99</v>
          </cell>
          <cell r="P530">
            <v>49336.03</v>
          </cell>
          <cell r="Q530">
            <v>16031.418076555299</v>
          </cell>
          <cell r="R530">
            <v>3719.56</v>
          </cell>
          <cell r="T530">
            <v>0</v>
          </cell>
          <cell r="U530">
            <v>0</v>
          </cell>
          <cell r="V530">
            <v>0</v>
          </cell>
          <cell r="AB530">
            <v>0</v>
          </cell>
          <cell r="AD530">
            <v>0</v>
          </cell>
          <cell r="AE530">
            <v>0</v>
          </cell>
        </row>
        <row r="531">
          <cell r="F531" t="str">
            <v>Disattivare al 01/01/2023</v>
          </cell>
          <cell r="G531" t="str">
            <v>Competenze da fondo premialità e fasce Comparto Ruolo Professionale Tempo INDETERMINATO</v>
          </cell>
          <cell r="H531" t="str">
            <v>BA2290</v>
          </cell>
          <cell r="I531">
            <v>72410500245</v>
          </cell>
          <cell r="J531" t="str">
            <v>724.105.00245</v>
          </cell>
          <cell r="K531" t="str">
            <v>Competenze da fondo premialità e fasce Comparto Ruolo Professionale Tempo INDETERMINATO</v>
          </cell>
          <cell r="L531" t="str">
            <v>SI</v>
          </cell>
          <cell r="M531" t="str">
            <v>B.6.B.1) Costo del personale comparto ruolo professionale - tempo indeterminato</v>
          </cell>
          <cell r="N531">
            <v>10142.02</v>
          </cell>
          <cell r="O531">
            <v>13447.29</v>
          </cell>
          <cell r="P531">
            <v>10083.129999999999</v>
          </cell>
          <cell r="Q531">
            <v>15742.5460524468</v>
          </cell>
          <cell r="R531">
            <v>10957.05</v>
          </cell>
          <cell r="T531">
            <v>0</v>
          </cell>
          <cell r="U531">
            <v>0</v>
          </cell>
          <cell r="V531">
            <v>0</v>
          </cell>
          <cell r="AB531">
            <v>0</v>
          </cell>
          <cell r="AD531">
            <v>0</v>
          </cell>
          <cell r="AE531">
            <v>0</v>
          </cell>
        </row>
        <row r="532">
          <cell r="F532" t="str">
            <v>72410500065</v>
          </cell>
          <cell r="G532" t="str">
            <v>Altre competenze extra fondi Comparto R.Professionale Tempo INDETERMINATO</v>
          </cell>
          <cell r="H532" t="str">
            <v>BA2290</v>
          </cell>
          <cell r="I532">
            <v>72410500250</v>
          </cell>
          <cell r="J532" t="str">
            <v>724.105.00250</v>
          </cell>
          <cell r="K532" t="str">
            <v>Altre competenze extra fondi Comparto R.Prof.le T.I.</v>
          </cell>
          <cell r="L532" t="str">
            <v>SI</v>
          </cell>
          <cell r="M532" t="str">
            <v>B.6.B.1) Costo del personale comparto ruolo professionale - tempo indeterminato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AB532">
            <v>0</v>
          </cell>
          <cell r="AD532">
            <v>0</v>
          </cell>
          <cell r="AE532">
            <v>0</v>
          </cell>
        </row>
        <row r="533">
          <cell r="F533" t="str">
            <v>72410500070</v>
          </cell>
          <cell r="G533" t="str">
            <v>Ferie maturate e non godute Comparto R.Professionale Tempo INDETERMINATO</v>
          </cell>
          <cell r="H533" t="str">
            <v>BA2290</v>
          </cell>
          <cell r="I533">
            <v>72410500260</v>
          </cell>
          <cell r="J533" t="str">
            <v>724.105.00260</v>
          </cell>
          <cell r="K533" t="str">
            <v>Ferie maturate e non godute Comparto R.Prof.le T.I.</v>
          </cell>
          <cell r="L533" t="str">
            <v>SI</v>
          </cell>
          <cell r="M533" t="str">
            <v>B.6.B.1) Costo del personale comparto ruolo professionale - tempo indeterminato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AB533">
            <v>0</v>
          </cell>
          <cell r="AD533">
            <v>0</v>
          </cell>
          <cell r="AE533">
            <v>0</v>
          </cell>
        </row>
        <row r="534">
          <cell r="F534" t="str">
            <v>72410500075</v>
          </cell>
          <cell r="G534" t="str">
            <v>Oneri sociali su ferie maturate e non godute Comparto R.Professionale Tempo INDETERMINATO</v>
          </cell>
          <cell r="H534" t="str">
            <v>BA2290</v>
          </cell>
          <cell r="I534">
            <v>72410500270</v>
          </cell>
          <cell r="J534" t="str">
            <v>724.105.00270</v>
          </cell>
          <cell r="K534" t="str">
            <v>Oneri sociali su ferie maturate e non godute Comparto R.Prof.le T.I.</v>
          </cell>
          <cell r="L534" t="str">
            <v>SI</v>
          </cell>
          <cell r="M534" t="str">
            <v>B.6.B.1) Costo del personale comparto ruolo professionale - tempo indeterminato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AB534">
            <v>0</v>
          </cell>
          <cell r="AD534">
            <v>0</v>
          </cell>
          <cell r="AE534">
            <v>0</v>
          </cell>
        </row>
        <row r="535">
          <cell r="F535" t="str">
            <v>72410500080</v>
          </cell>
          <cell r="G535" t="str">
            <v>Oneri sociali su restanti retribuzioni Comparto R.Professionale Tempo INDETERMINATO</v>
          </cell>
          <cell r="H535" t="str">
            <v>BA2290</v>
          </cell>
          <cell r="I535">
            <v>72410500280</v>
          </cell>
          <cell r="J535" t="str">
            <v>724.105.00280</v>
          </cell>
          <cell r="K535" t="str">
            <v>Oneri sociali su restanti retribuzioni Comparto R.Prof.le T.I.</v>
          </cell>
          <cell r="L535" t="str">
            <v>SI</v>
          </cell>
          <cell r="M535" t="str">
            <v>B.6.B.1) Costo del personale comparto ruolo professionale - tempo indeterminato</v>
          </cell>
          <cell r="N535">
            <v>35064.089999999997</v>
          </cell>
          <cell r="O535">
            <v>33278.769999999997</v>
          </cell>
          <cell r="P535">
            <v>36184.07</v>
          </cell>
          <cell r="Q535">
            <v>36575.632301844802</v>
          </cell>
          <cell r="R535">
            <v>39054.43</v>
          </cell>
          <cell r="S535">
            <v>33754.11</v>
          </cell>
          <cell r="T535">
            <v>32380.93</v>
          </cell>
          <cell r="U535">
            <v>33578.188634088947</v>
          </cell>
          <cell r="V535">
            <v>24800.85</v>
          </cell>
          <cell r="W535">
            <v>26688.53</v>
          </cell>
          <cell r="X535">
            <v>37452.300000000003</v>
          </cell>
          <cell r="AB535">
            <v>37452.300000000003</v>
          </cell>
          <cell r="AD535">
            <v>37452.300000000003</v>
          </cell>
          <cell r="AE535">
            <v>37452.300000000003</v>
          </cell>
        </row>
        <row r="536">
          <cell r="F536" t="str">
            <v>72410500085</v>
          </cell>
          <cell r="G536" t="str">
            <v>Competenze da fondo incarichi, progressioni economiche e indennità professionali Comparto Ruolo Professionale Tempo INDETERMINATO</v>
          </cell>
          <cell r="H536" t="str">
            <v>BA2290</v>
          </cell>
          <cell r="I536">
            <v>724106</v>
          </cell>
          <cell r="J536" t="str">
            <v>724.106</v>
          </cell>
          <cell r="K536" t="str">
            <v>PERSONALE DEL RUOLO PROFESSIONALE T.D.</v>
          </cell>
          <cell r="L536" t="str">
            <v>NO</v>
          </cell>
          <cell r="N536">
            <v>0</v>
          </cell>
          <cell r="O536">
            <v>0</v>
          </cell>
          <cell r="P536">
            <v>0</v>
          </cell>
          <cell r="R536">
            <v>0</v>
          </cell>
          <cell r="S536">
            <v>6044.69</v>
          </cell>
          <cell r="T536">
            <v>5926.92</v>
          </cell>
          <cell r="U536">
            <v>6114.0767377505235</v>
          </cell>
          <cell r="V536">
            <v>4577.43</v>
          </cell>
          <cell r="W536">
            <v>4169.22</v>
          </cell>
          <cell r="X536">
            <v>16138.4</v>
          </cell>
          <cell r="AB536">
            <v>16138.4</v>
          </cell>
          <cell r="AD536">
            <v>16138.4</v>
          </cell>
          <cell r="AE536">
            <v>16138.4</v>
          </cell>
        </row>
        <row r="537">
          <cell r="F537">
            <v>72410500090</v>
          </cell>
          <cell r="G537" t="str">
            <v>Competenze da fondo premialità e condizioni di lavoro Comparto Ruolo Professionale Tempo INDETERMINATO</v>
          </cell>
          <cell r="H537" t="str">
            <v>BA2290</v>
          </cell>
          <cell r="S537">
            <v>8394.1200000000008</v>
          </cell>
          <cell r="T537">
            <v>8995.6299999999992</v>
          </cell>
          <cell r="U537">
            <v>6005.3089634668113</v>
          </cell>
          <cell r="V537">
            <v>0</v>
          </cell>
          <cell r="X537">
            <v>15733.62</v>
          </cell>
          <cell r="AB537">
            <v>15733.62</v>
          </cell>
          <cell r="AD537">
            <v>15733.62</v>
          </cell>
          <cell r="AE537">
            <v>15733.62</v>
          </cell>
        </row>
        <row r="538">
          <cell r="F538" t="str">
            <v>72410600005</v>
          </cell>
          <cell r="G538" t="str">
            <v>Competenze fisse Dirigenza R.Professionale Tempo DETERMINATO</v>
          </cell>
          <cell r="H538" t="str">
            <v>BA2260</v>
          </cell>
          <cell r="I538">
            <v>72410600110</v>
          </cell>
          <cell r="J538" t="str">
            <v>724.106.00110</v>
          </cell>
          <cell r="K538" t="str">
            <v>Competenze fisse Dirig. R.Prof.le T.D.</v>
          </cell>
          <cell r="L538" t="str">
            <v>SI</v>
          </cell>
          <cell r="M538" t="str">
            <v>B.6.A.2) Costo del personale dirigente ruolo professionale - tempo determinato</v>
          </cell>
          <cell r="N538">
            <v>29054.28</v>
          </cell>
          <cell r="O538">
            <v>67.709999999999994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AB538">
            <v>0</v>
          </cell>
          <cell r="AD538">
            <v>0</v>
          </cell>
          <cell r="AE538">
            <v>0</v>
          </cell>
        </row>
        <row r="539">
          <cell r="F539" t="str">
            <v>72410600010</v>
          </cell>
          <cell r="G539" t="str">
            <v>Competenze da fondo posizione Dirigenza R.Professionale Tempo DETERMINATO</v>
          </cell>
          <cell r="H539" t="str">
            <v>BA2260</v>
          </cell>
          <cell r="I539">
            <v>72410600120</v>
          </cell>
          <cell r="J539" t="str">
            <v>724.106.00120</v>
          </cell>
          <cell r="K539" t="str">
            <v>Competenze da f.do posizione Dirig. R.Prof.le T.D.</v>
          </cell>
          <cell r="L539" t="str">
            <v>SI</v>
          </cell>
          <cell r="M539" t="str">
            <v>B.6.A.2) Costo del personale dirigente ruolo professionale - tempo determinato</v>
          </cell>
          <cell r="N539">
            <v>25055.11</v>
          </cell>
          <cell r="O539">
            <v>13.22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AB539">
            <v>0</v>
          </cell>
          <cell r="AD539">
            <v>0</v>
          </cell>
          <cell r="AE539">
            <v>0</v>
          </cell>
        </row>
        <row r="540">
          <cell r="F540" t="str">
            <v>72410600015</v>
          </cell>
          <cell r="G540" t="str">
            <v>Competenze da fondo disagio pericolo danno Dirigenza R.Professionale Tempo DETERMINATO</v>
          </cell>
          <cell r="H540" t="str">
            <v>BA2260</v>
          </cell>
          <cell r="I540">
            <v>72410600130</v>
          </cell>
          <cell r="J540" t="str">
            <v>724.106.00130</v>
          </cell>
          <cell r="K540" t="str">
            <v>Competenze da f.do disagio pericolo danno Dirig. R.Prof.le T.D.</v>
          </cell>
          <cell r="L540" t="str">
            <v>SI</v>
          </cell>
          <cell r="M540" t="str">
            <v>B.6.A.2) Costo del personale dirigente ruolo professionale - tempo determinato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AB540">
            <v>0</v>
          </cell>
          <cell r="AD540">
            <v>0</v>
          </cell>
          <cell r="AE540">
            <v>0</v>
          </cell>
        </row>
        <row r="541">
          <cell r="F541" t="str">
            <v>72410600020</v>
          </cell>
          <cell r="G541" t="str">
            <v>Competenze da fondo produttività Dirigenza R.Professionale Tempo DETERMINATO</v>
          </cell>
          <cell r="H541" t="str">
            <v>BA2260</v>
          </cell>
          <cell r="I541">
            <v>72410600140</v>
          </cell>
          <cell r="J541" t="str">
            <v>724.106.00140</v>
          </cell>
          <cell r="K541" t="str">
            <v>Competenze da f.do produttività Dirig. R.Prof.le T.D.</v>
          </cell>
          <cell r="L541" t="str">
            <v>SI</v>
          </cell>
          <cell r="M541" t="str">
            <v>B.6.A.2) Costo del personale dirigente ruolo professionale - tempo determinato</v>
          </cell>
          <cell r="N541">
            <v>5670.66</v>
          </cell>
          <cell r="O541">
            <v>575.24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AB541">
            <v>0</v>
          </cell>
          <cell r="AD541">
            <v>0</v>
          </cell>
          <cell r="AE541">
            <v>0</v>
          </cell>
        </row>
        <row r="542">
          <cell r="F542" t="str">
            <v>72410600025</v>
          </cell>
          <cell r="G542" t="str">
            <v>Altre competenze extra fondi Dirigenza R.Professionale Tempo DETERMINATO</v>
          </cell>
          <cell r="H542" t="str">
            <v>BA2260</v>
          </cell>
          <cell r="I542">
            <v>72410600150</v>
          </cell>
          <cell r="J542" t="str">
            <v>724.106.00150</v>
          </cell>
          <cell r="K542" t="str">
            <v>Altre competenze extra fondi Dirig. R.Prof.le T.D.</v>
          </cell>
          <cell r="L542" t="str">
            <v>SI</v>
          </cell>
          <cell r="M542" t="str">
            <v>B.6.A.2) Costo del personale dirigente ruolo professionale - tempo determinato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AB542">
            <v>0</v>
          </cell>
          <cell r="AD542">
            <v>0</v>
          </cell>
          <cell r="AE542">
            <v>0</v>
          </cell>
        </row>
        <row r="543">
          <cell r="F543" t="str">
            <v>72410600030</v>
          </cell>
          <cell r="G543" t="str">
            <v>Ferie maturate e non godute Dirigenza R.Professionale Tempo DETERMINATO</v>
          </cell>
          <cell r="H543" t="str">
            <v>BA2260</v>
          </cell>
          <cell r="I543">
            <v>72410600160</v>
          </cell>
          <cell r="J543" t="str">
            <v>724.106.00160</v>
          </cell>
          <cell r="K543" t="str">
            <v>Ferie maturate e non godute Dirig. R.Prof.le T.D.</v>
          </cell>
          <cell r="L543" t="str">
            <v>SI</v>
          </cell>
          <cell r="M543" t="str">
            <v>B.6.A.2) Costo del personale dirigente ruolo professionale - tempo determinato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AB543">
            <v>0</v>
          </cell>
          <cell r="AD543">
            <v>0</v>
          </cell>
          <cell r="AE543">
            <v>0</v>
          </cell>
        </row>
        <row r="544">
          <cell r="F544" t="str">
            <v>72410600035</v>
          </cell>
          <cell r="G544" t="str">
            <v>Oneri sociali su ferie maturate e non godute Dirigenza R.Professionale Tempo DETERMINATO</v>
          </cell>
          <cell r="H544" t="str">
            <v>BA2260</v>
          </cell>
          <cell r="I544">
            <v>72410600170</v>
          </cell>
          <cell r="J544" t="str">
            <v>724.106.00170</v>
          </cell>
          <cell r="K544" t="str">
            <v>Oneri sociali su ferie maturate e non godute Dirig. R.Prof.le T.D.</v>
          </cell>
          <cell r="L544" t="str">
            <v>SI</v>
          </cell>
          <cell r="M544" t="str">
            <v>B.6.A.2) Costo del personale dirigente ruolo professionale - tempo determinato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AB544">
            <v>0</v>
          </cell>
          <cell r="AD544">
            <v>0</v>
          </cell>
          <cell r="AE544">
            <v>0</v>
          </cell>
        </row>
        <row r="545">
          <cell r="F545" t="str">
            <v>72410600040</v>
          </cell>
          <cell r="G545" t="str">
            <v>Oneri sociali su restanti retribuzioni Dirigenza R.Professionale Tempo DETERMINATO</v>
          </cell>
          <cell r="H545" t="str">
            <v>BA2260</v>
          </cell>
          <cell r="I545">
            <v>72410600180</v>
          </cell>
          <cell r="J545" t="str">
            <v>724.106.00180</v>
          </cell>
          <cell r="K545" t="str">
            <v>Oneri sociali su restanti retribuzioni Dirig. R.Prof.le T.D.</v>
          </cell>
          <cell r="L545" t="str">
            <v>SI</v>
          </cell>
          <cell r="M545" t="str">
            <v>B.6.A.2) Costo del personale dirigente ruolo professionale - tempo determinato</v>
          </cell>
          <cell r="N545">
            <v>17487.02</v>
          </cell>
          <cell r="O545">
            <v>159.80000000000001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5.47</v>
          </cell>
          <cell r="U545">
            <v>1.1462699999999999</v>
          </cell>
          <cell r="V545">
            <v>1.1399999999999999</v>
          </cell>
          <cell r="W545">
            <v>1.1399999999999999</v>
          </cell>
          <cell r="AB545">
            <v>1.1462699999999999</v>
          </cell>
          <cell r="AD545">
            <v>1.1462699999999999</v>
          </cell>
          <cell r="AE545">
            <v>1.1499999999999999</v>
          </cell>
        </row>
        <row r="546">
          <cell r="F546" t="str">
            <v>72410600045</v>
          </cell>
          <cell r="G546" t="str">
            <v>Competenze fisse Comparto R.Professionale Tempo DETERMINATO</v>
          </cell>
          <cell r="H546" t="str">
            <v>BA2300</v>
          </cell>
          <cell r="I546">
            <v>72410600210</v>
          </cell>
          <cell r="J546" t="str">
            <v>724.106.00210</v>
          </cell>
          <cell r="K546" t="str">
            <v>Competenze fisse Comparto R.Prof.le T.D.</v>
          </cell>
          <cell r="L546" t="str">
            <v>SI</v>
          </cell>
          <cell r="M546" t="str">
            <v>B.6.B.2) Costo del personale comparto ruolo professionale - tempo determinato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AB546">
            <v>0</v>
          </cell>
          <cell r="AD546">
            <v>0</v>
          </cell>
          <cell r="AE546">
            <v>0</v>
          </cell>
        </row>
        <row r="547">
          <cell r="F547" t="str">
            <v>Disattivare al 01/01/2023</v>
          </cell>
          <cell r="G547" t="str">
            <v>Competenze da fondo condizioni di lavoro e incarichi Comparto Ruolo Professionale Tempo DETERMINATO</v>
          </cell>
          <cell r="H547" t="str">
            <v>BA2300</v>
          </cell>
          <cell r="I547">
            <v>72410600235</v>
          </cell>
          <cell r="J547" t="str">
            <v>724.106.00235</v>
          </cell>
          <cell r="K547" t="str">
            <v>Competenze da fondo condizioni di lavoro e incarichi Comparto Ruolo Professionale Tempo DETERMINATO</v>
          </cell>
          <cell r="L547" t="str">
            <v>SI</v>
          </cell>
          <cell r="M547" t="str">
            <v>B.6.B.2) Costo del personale comparto ruolo professionale - tempo determinato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T547">
            <v>0</v>
          </cell>
          <cell r="U547">
            <v>0</v>
          </cell>
          <cell r="V547">
            <v>0</v>
          </cell>
          <cell r="AB547">
            <v>0</v>
          </cell>
          <cell r="AD547">
            <v>0</v>
          </cell>
          <cell r="AE547">
            <v>0</v>
          </cell>
        </row>
        <row r="548">
          <cell r="F548" t="str">
            <v>Disattivare al 01/01/2023</v>
          </cell>
          <cell r="G548" t="str">
            <v>Competenze da fondo premialità e fasce Comparto Ruolo Professionale Tempo DETERMINATO</v>
          </cell>
          <cell r="H548" t="str">
            <v>BA2300</v>
          </cell>
          <cell r="I548">
            <v>72410600245</v>
          </cell>
          <cell r="J548" t="str">
            <v>724.106.00245</v>
          </cell>
          <cell r="K548" t="str">
            <v>Competenze da fondo premialità e fasce Comparto Ruolo Professionale Tempo DETERMINATO</v>
          </cell>
          <cell r="L548" t="str">
            <v>SI</v>
          </cell>
          <cell r="M548" t="str">
            <v>B.6.B.2) Costo del personale comparto ruolo professionale - tempo determinato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T548">
            <v>0</v>
          </cell>
          <cell r="U548">
            <v>0</v>
          </cell>
          <cell r="V548">
            <v>0</v>
          </cell>
          <cell r="AB548">
            <v>0</v>
          </cell>
          <cell r="AD548">
            <v>0</v>
          </cell>
          <cell r="AE548">
            <v>0</v>
          </cell>
        </row>
        <row r="549">
          <cell r="F549" t="str">
            <v>72410600065</v>
          </cell>
          <cell r="G549" t="str">
            <v>Altre competenze extra fondi Comparto R.Professionale Tempo DETERMINATO</v>
          </cell>
          <cell r="H549" t="str">
            <v>BA2300</v>
          </cell>
          <cell r="I549">
            <v>72410600250</v>
          </cell>
          <cell r="J549" t="str">
            <v>724.106.00250</v>
          </cell>
          <cell r="K549" t="str">
            <v>Altre competenze extra fondi Comparto R.Prof.le T.D.</v>
          </cell>
          <cell r="L549" t="str">
            <v>SI</v>
          </cell>
          <cell r="M549" t="str">
            <v>B.6.B.2) Costo del personale comparto ruolo professionale - tempo determinato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AB549">
            <v>0</v>
          </cell>
          <cell r="AD549">
            <v>0</v>
          </cell>
          <cell r="AE549">
            <v>0</v>
          </cell>
        </row>
        <row r="550">
          <cell r="F550" t="str">
            <v>72410600070</v>
          </cell>
          <cell r="G550" t="str">
            <v>Ferie maturate e non godute Comparto R.Professionale Tempo DETERMINATO</v>
          </cell>
          <cell r="H550" t="str">
            <v>BA2300</v>
          </cell>
          <cell r="I550">
            <v>72410600260</v>
          </cell>
          <cell r="J550" t="str">
            <v>724.106.00260</v>
          </cell>
          <cell r="K550" t="str">
            <v>Ferie maturate e non godute Comparto R.Prof.le T.D.</v>
          </cell>
          <cell r="L550" t="str">
            <v>SI</v>
          </cell>
          <cell r="M550" t="str">
            <v>B.6.B.2) Costo del personale comparto ruolo professionale - tempo determinato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AB550">
            <v>0</v>
          </cell>
          <cell r="AD550">
            <v>0</v>
          </cell>
          <cell r="AE550">
            <v>0</v>
          </cell>
        </row>
        <row r="551">
          <cell r="F551" t="str">
            <v>72410600075</v>
          </cell>
          <cell r="G551" t="str">
            <v>Oneri sociali su ferie maturate e non godute Comparto R.Professionale Tempo DETERMINATO</v>
          </cell>
          <cell r="H551" t="str">
            <v>BA2300</v>
          </cell>
          <cell r="I551">
            <v>72410600270</v>
          </cell>
          <cell r="J551" t="str">
            <v>724.106.00270</v>
          </cell>
          <cell r="K551" t="str">
            <v>Oneri sociali su ferie maturate e non godute Comparto R.Prof.le T.D.</v>
          </cell>
          <cell r="L551" t="str">
            <v>SI</v>
          </cell>
          <cell r="M551" t="str">
            <v>B.6.B.2) Costo del personale comparto ruolo professionale - tempo determinato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AB551">
            <v>0</v>
          </cell>
          <cell r="AD551">
            <v>0</v>
          </cell>
          <cell r="AE551">
            <v>0</v>
          </cell>
        </row>
        <row r="552">
          <cell r="F552" t="str">
            <v>72410600080</v>
          </cell>
          <cell r="G552" t="str">
            <v>Oneri sociali su restanti retribuzioni Comparto R.Professionale Tempo DETERMINATO</v>
          </cell>
          <cell r="H552" t="str">
            <v>BA2300</v>
          </cell>
          <cell r="I552">
            <v>72410600280</v>
          </cell>
          <cell r="J552" t="str">
            <v>724.106.00280</v>
          </cell>
          <cell r="K552" t="str">
            <v>Oneri sociali su restanti retribuzioni Comparto R.Prof.le T.D.</v>
          </cell>
          <cell r="L552" t="str">
            <v>SI</v>
          </cell>
          <cell r="M552" t="str">
            <v>B.6.B.2) Costo del personale comparto ruolo professionale - tempo determinato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AB552">
            <v>0</v>
          </cell>
          <cell r="AD552">
            <v>0</v>
          </cell>
          <cell r="AE552">
            <v>0</v>
          </cell>
        </row>
        <row r="553">
          <cell r="F553">
            <v>0</v>
          </cell>
          <cell r="G553" t="str">
            <v>PERSONALE DEL RUOLO PROFESSIONALE ALTRO RAPPORTO</v>
          </cell>
          <cell r="I553">
            <v>724107</v>
          </cell>
          <cell r="J553" t="str">
            <v>724.107</v>
          </cell>
          <cell r="K553" t="str">
            <v>PERSONALE DEL RUOLO PROFESSIONALE ALTRO RAPPORTO</v>
          </cell>
          <cell r="L553" t="str">
            <v>NO</v>
          </cell>
          <cell r="N553">
            <v>0</v>
          </cell>
          <cell r="O553">
            <v>0</v>
          </cell>
          <cell r="P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AB553">
            <v>0</v>
          </cell>
          <cell r="AD553">
            <v>0</v>
          </cell>
          <cell r="AE553">
            <v>0</v>
          </cell>
        </row>
        <row r="554">
          <cell r="F554" t="str">
            <v>72410700005</v>
          </cell>
          <cell r="G554" t="str">
            <v>Competenze fisse Dirigenza R.Professionale Altro Personale</v>
          </cell>
          <cell r="H554" t="str">
            <v>BA2270</v>
          </cell>
          <cell r="I554">
            <v>72410700110</v>
          </cell>
          <cell r="J554" t="str">
            <v>724.107.00110</v>
          </cell>
          <cell r="K554" t="str">
            <v>Competenze fisse Dirig. R.Prof.le Altro Pers.</v>
          </cell>
          <cell r="L554" t="str">
            <v>SI</v>
          </cell>
          <cell r="M554" t="str">
            <v>B.6.A.3) Costo del personale dirigente ruolo professionale - altro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AB554">
            <v>0</v>
          </cell>
          <cell r="AD554">
            <v>0</v>
          </cell>
          <cell r="AE554">
            <v>0</v>
          </cell>
        </row>
        <row r="555">
          <cell r="F555" t="str">
            <v>72410700010</v>
          </cell>
          <cell r="G555" t="str">
            <v>Competenze da fondo posizione Dirigenza R.Professionale Altro Personale</v>
          </cell>
          <cell r="H555" t="str">
            <v>BA2270</v>
          </cell>
          <cell r="I555">
            <v>72410700120</v>
          </cell>
          <cell r="J555" t="str">
            <v>724.107.00120</v>
          </cell>
          <cell r="K555" t="str">
            <v>Competenze da f.do posizione Dirig. R.Prof.le Altro Pers.</v>
          </cell>
          <cell r="L555" t="str">
            <v>SI</v>
          </cell>
          <cell r="M555" t="str">
            <v>B.6.A.3) Costo del personale dirigente ruolo professionale - altro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AB555">
            <v>0</v>
          </cell>
          <cell r="AD555">
            <v>0</v>
          </cell>
          <cell r="AE555">
            <v>0</v>
          </cell>
        </row>
        <row r="556">
          <cell r="F556" t="str">
            <v>72410700015</v>
          </cell>
          <cell r="G556" t="str">
            <v>Competenze da fondo disagio pericolo danno Dirigenza R.Professionale Altro Personale</v>
          </cell>
          <cell r="H556" t="str">
            <v>BA2270</v>
          </cell>
          <cell r="I556">
            <v>72410700130</v>
          </cell>
          <cell r="J556" t="str">
            <v>724.107.00130</v>
          </cell>
          <cell r="K556" t="str">
            <v>Competenze da f.do disagio pericolo danno Dirig. R.Prof.le Altro Pers.</v>
          </cell>
          <cell r="L556" t="str">
            <v>SI</v>
          </cell>
          <cell r="M556" t="str">
            <v>B.6.A.3) Costo del personale dirigente ruolo professionale - altro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AB556">
            <v>0</v>
          </cell>
          <cell r="AD556">
            <v>0</v>
          </cell>
          <cell r="AE556">
            <v>0</v>
          </cell>
        </row>
        <row r="557">
          <cell r="F557" t="str">
            <v>72410700020</v>
          </cell>
          <cell r="G557" t="str">
            <v>Competenze da fondo produttività Dirigenza R.Professionale Altro Personale</v>
          </cell>
          <cell r="H557" t="str">
            <v>BA2270</v>
          </cell>
          <cell r="I557">
            <v>72410700140</v>
          </cell>
          <cell r="J557" t="str">
            <v>724.107.00140</v>
          </cell>
          <cell r="K557" t="str">
            <v>Competenze da f.do produttività Dirig. R.Prof.le Altro Pers.</v>
          </cell>
          <cell r="L557" t="str">
            <v>SI</v>
          </cell>
          <cell r="M557" t="str">
            <v>B.6.A.3) Costo del personale dirigente ruolo professionale - altro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AB557">
            <v>0</v>
          </cell>
          <cell r="AD557">
            <v>0</v>
          </cell>
          <cell r="AE557">
            <v>0</v>
          </cell>
        </row>
        <row r="558">
          <cell r="F558" t="str">
            <v>72410700025</v>
          </cell>
          <cell r="G558" t="str">
            <v>Altre competenze extra fondi Dirigenza R.Professionale Altro Personale</v>
          </cell>
          <cell r="H558" t="str">
            <v>BA2270</v>
          </cell>
          <cell r="I558">
            <v>72410700150</v>
          </cell>
          <cell r="J558" t="str">
            <v>724.107.00150</v>
          </cell>
          <cell r="K558" t="str">
            <v>Altre competenze extra fondi Dirig. R.Prof.le Altro Pers.</v>
          </cell>
          <cell r="L558" t="str">
            <v>SI</v>
          </cell>
          <cell r="M558" t="str">
            <v>B.6.A.3) Costo del personale dirigente ruolo professionale - altro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AB558">
            <v>0</v>
          </cell>
          <cell r="AD558">
            <v>0</v>
          </cell>
          <cell r="AE558">
            <v>0</v>
          </cell>
        </row>
        <row r="559">
          <cell r="F559" t="str">
            <v>72410700030</v>
          </cell>
          <cell r="G559" t="str">
            <v>Ferie maturate e non godute Dirigenza R.Professionale Altro Personale</v>
          </cell>
          <cell r="H559" t="str">
            <v>BA2270</v>
          </cell>
          <cell r="I559">
            <v>72410700160</v>
          </cell>
          <cell r="J559" t="str">
            <v>724.107.00160</v>
          </cell>
          <cell r="K559" t="str">
            <v>Ferie maturate e non godute Dirig. R.Prof.le Altro Pers.</v>
          </cell>
          <cell r="L559" t="str">
            <v>SI</v>
          </cell>
          <cell r="M559" t="str">
            <v>B.6.A.3) Costo del personale dirigente ruolo professionale - altro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AB559">
            <v>0</v>
          </cell>
          <cell r="AD559">
            <v>0</v>
          </cell>
          <cell r="AE559">
            <v>0</v>
          </cell>
        </row>
        <row r="560">
          <cell r="F560" t="str">
            <v>72410700035</v>
          </cell>
          <cell r="G560" t="str">
            <v>Oneri sociali su ferie maturate e non godute Dirigenza R.Professionale Altro Personale</v>
          </cell>
          <cell r="H560" t="str">
            <v>BA2270</v>
          </cell>
          <cell r="I560">
            <v>72410700170</v>
          </cell>
          <cell r="J560" t="str">
            <v>724.107.00170</v>
          </cell>
          <cell r="K560" t="str">
            <v>Oneri sociali su ferie maturate e non godute Dirig. R.Prof.le Altro Pers.</v>
          </cell>
          <cell r="L560" t="str">
            <v>SI</v>
          </cell>
          <cell r="M560" t="str">
            <v>B.6.A.3) Costo del personale dirigente ruolo professionale - altro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AB560">
            <v>0</v>
          </cell>
          <cell r="AD560">
            <v>0</v>
          </cell>
          <cell r="AE560">
            <v>0</v>
          </cell>
        </row>
        <row r="561">
          <cell r="F561" t="str">
            <v>72410700040</v>
          </cell>
          <cell r="G561" t="str">
            <v>Oneri sociali su restanti retribuzioni Dirigenza R.Professionale Altro Personale</v>
          </cell>
          <cell r="H561" t="str">
            <v>BA2270</v>
          </cell>
          <cell r="I561">
            <v>72410700180</v>
          </cell>
          <cell r="J561" t="str">
            <v>724.107.00180</v>
          </cell>
          <cell r="K561" t="str">
            <v>Oneri sociali su restanti retribuzioni Dirig. R.Prof.le Altro Pers.</v>
          </cell>
          <cell r="L561" t="str">
            <v>SI</v>
          </cell>
          <cell r="M561" t="str">
            <v>B.6.A.3) Costo del personale dirigente ruolo professionale - altro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AB561">
            <v>0</v>
          </cell>
          <cell r="AD561">
            <v>0</v>
          </cell>
          <cell r="AE561">
            <v>0</v>
          </cell>
        </row>
        <row r="562">
          <cell r="F562" t="str">
            <v>72410700045</v>
          </cell>
          <cell r="G562" t="str">
            <v>Competenze fisse Comparto R.Professionale Altro Personale</v>
          </cell>
          <cell r="H562" t="str">
            <v>BA2310</v>
          </cell>
          <cell r="I562">
            <v>72410700210</v>
          </cell>
          <cell r="J562" t="str">
            <v>724.107.00210</v>
          </cell>
          <cell r="K562" t="str">
            <v>Competenze fisse Comparto R.Prof.le Altro Pers.</v>
          </cell>
          <cell r="L562" t="str">
            <v>SI</v>
          </cell>
          <cell r="M562" t="str">
            <v>B.6.B.3) Costo del personale comparto ruolo professionale - altro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AB562">
            <v>0</v>
          </cell>
          <cell r="AD562">
            <v>0</v>
          </cell>
          <cell r="AE562">
            <v>0</v>
          </cell>
        </row>
        <row r="563">
          <cell r="F563" t="str">
            <v>Disattivare al 01/01/2023</v>
          </cell>
          <cell r="G563" t="str">
            <v>Competenze da fondo condizioni di lavoro e incarichi Comparto Ruolo Professionale Altro Personale</v>
          </cell>
          <cell r="H563" t="str">
            <v>BA2310</v>
          </cell>
          <cell r="I563">
            <v>72410700235</v>
          </cell>
          <cell r="J563" t="str">
            <v>724.107.00235</v>
          </cell>
          <cell r="K563" t="str">
            <v>Competenze da fondo condizioni di lavoro e incarichi Comparto Ruolo Professionale Altro Personale</v>
          </cell>
          <cell r="L563" t="str">
            <v>SI</v>
          </cell>
          <cell r="M563" t="str">
            <v>B.6.B.3) Costo del personale comparto ruolo professionale - altro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T563">
            <v>0</v>
          </cell>
          <cell r="U563">
            <v>0</v>
          </cell>
          <cell r="V563">
            <v>0</v>
          </cell>
          <cell r="AB563">
            <v>0</v>
          </cell>
          <cell r="AD563">
            <v>0</v>
          </cell>
          <cell r="AE563">
            <v>0</v>
          </cell>
        </row>
        <row r="564">
          <cell r="F564" t="str">
            <v>Disattivare al 01/01/2023</v>
          </cell>
          <cell r="G564" t="str">
            <v>Competenze da fondo premialità e fasce Comparto Ruolo Professionale Altro Personale</v>
          </cell>
          <cell r="H564" t="str">
            <v>BA2310</v>
          </cell>
          <cell r="I564">
            <v>72410700245</v>
          </cell>
          <cell r="J564" t="str">
            <v>724.107.00245</v>
          </cell>
          <cell r="K564" t="str">
            <v>Competenze da fondo premialità e fasce Comparto Ruolo Professionale Altro Personale</v>
          </cell>
          <cell r="L564" t="str">
            <v>SI</v>
          </cell>
          <cell r="M564" t="str">
            <v>B.6.B.3) Costo del personale comparto ruolo professionale - altro</v>
          </cell>
          <cell r="N564">
            <v>0</v>
          </cell>
          <cell r="O564">
            <v>0</v>
          </cell>
          <cell r="P564">
            <v>0</v>
          </cell>
          <cell r="R564">
            <v>0</v>
          </cell>
          <cell r="T564">
            <v>0</v>
          </cell>
          <cell r="U564">
            <v>0</v>
          </cell>
          <cell r="V564">
            <v>0</v>
          </cell>
          <cell r="AB564">
            <v>0</v>
          </cell>
          <cell r="AD564">
            <v>0</v>
          </cell>
          <cell r="AE564">
            <v>0</v>
          </cell>
        </row>
        <row r="565">
          <cell r="F565" t="str">
            <v>72410700060</v>
          </cell>
          <cell r="G565" t="str">
            <v>Altre competenze extra fondi Comparto R.Professionale Altro Personale</v>
          </cell>
          <cell r="H565" t="str">
            <v>BA2310</v>
          </cell>
          <cell r="I565">
            <v>72410700250</v>
          </cell>
          <cell r="J565" t="str">
            <v>724.107.00250</v>
          </cell>
          <cell r="K565" t="str">
            <v>Altre competenze extra fondi Comparto R.Prof.le Altro Pers.</v>
          </cell>
          <cell r="L565" t="str">
            <v>SI</v>
          </cell>
          <cell r="M565" t="str">
            <v>B.6.B.3) Costo del personale comparto ruolo professionale - altro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AB565">
            <v>0</v>
          </cell>
          <cell r="AD565">
            <v>0</v>
          </cell>
          <cell r="AE565">
            <v>0</v>
          </cell>
        </row>
        <row r="566">
          <cell r="F566" t="str">
            <v>72410700065</v>
          </cell>
          <cell r="G566" t="str">
            <v>Ferie maturate e non godute Comparto R.Professionale Altro Personale</v>
          </cell>
          <cell r="H566" t="str">
            <v>BA2310</v>
          </cell>
          <cell r="I566">
            <v>72410700260</v>
          </cell>
          <cell r="J566" t="str">
            <v>724.107.00260</v>
          </cell>
          <cell r="K566" t="str">
            <v>Ferie maturate e non godute Comparto R.Prof.le Altro Pers.</v>
          </cell>
          <cell r="L566" t="str">
            <v>SI</v>
          </cell>
          <cell r="M566" t="str">
            <v>B.6.B.3) Costo del personale comparto ruolo professionale - altro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AB566">
            <v>0</v>
          </cell>
          <cell r="AD566">
            <v>0</v>
          </cell>
          <cell r="AE566">
            <v>0</v>
          </cell>
        </row>
        <row r="567">
          <cell r="F567" t="str">
            <v>72410700070</v>
          </cell>
          <cell r="G567" t="str">
            <v>Oneri sociali su ferie maturate e non godute Comparto R.Professionale Altro Personale</v>
          </cell>
          <cell r="H567" t="str">
            <v>BA2310</v>
          </cell>
          <cell r="I567">
            <v>72410700270</v>
          </cell>
          <cell r="J567" t="str">
            <v>724.107.00270</v>
          </cell>
          <cell r="K567" t="str">
            <v>Oneri sociali su ferie maturate e non godute Comparto R.Prof.le Altro Pers.</v>
          </cell>
          <cell r="L567" t="str">
            <v>SI</v>
          </cell>
          <cell r="M567" t="str">
            <v>B.6.B.3) Costo del personale comparto ruolo professionale - altro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AB567">
            <v>0</v>
          </cell>
          <cell r="AD567">
            <v>0</v>
          </cell>
          <cell r="AE567">
            <v>0</v>
          </cell>
        </row>
        <row r="568">
          <cell r="F568" t="str">
            <v>72410700075</v>
          </cell>
          <cell r="G568" t="str">
            <v>Oneri sociali su restanti retribuzioni Comparto R.Professionale Altro Personale</v>
          </cell>
          <cell r="H568" t="str">
            <v>BA2310</v>
          </cell>
          <cell r="I568">
            <v>72410700280</v>
          </cell>
          <cell r="J568" t="str">
            <v>724.107.00280</v>
          </cell>
          <cell r="K568" t="str">
            <v>Oneri sociali su restanti retribuzioni Comparto R.Prof.le Altro Pers.</v>
          </cell>
          <cell r="L568" t="str">
            <v>SI</v>
          </cell>
          <cell r="M568" t="str">
            <v>B.6.B.3) Costo del personale comparto ruolo professionale - altro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AB568">
            <v>0</v>
          </cell>
          <cell r="AD568">
            <v>0</v>
          </cell>
          <cell r="AE568">
            <v>0</v>
          </cell>
        </row>
        <row r="569">
          <cell r="F569">
            <v>0</v>
          </cell>
          <cell r="G569" t="str">
            <v>PERSONALE DEL RUOLO TECNICO</v>
          </cell>
          <cell r="I569">
            <v>727</v>
          </cell>
          <cell r="J569" t="str">
            <v>727</v>
          </cell>
          <cell r="K569" t="str">
            <v>PERSONALE DEL RUOLO TECNICO</v>
          </cell>
          <cell r="L569" t="str">
            <v>NO</v>
          </cell>
          <cell r="N569">
            <v>0</v>
          </cell>
          <cell r="O569">
            <v>0</v>
          </cell>
          <cell r="P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AB569">
            <v>0</v>
          </cell>
          <cell r="AD569">
            <v>0</v>
          </cell>
          <cell r="AE569">
            <v>0</v>
          </cell>
        </row>
        <row r="570">
          <cell r="F570">
            <v>0</v>
          </cell>
          <cell r="G570" t="str">
            <v>PERSONALE DEL RUOLO TECNICO TEMPO INDETERMINATO</v>
          </cell>
          <cell r="I570">
            <v>727105</v>
          </cell>
          <cell r="J570" t="str">
            <v>727.105</v>
          </cell>
          <cell r="K570" t="str">
            <v>PERSONALE DEL RUOLO TECNICO T.I.</v>
          </cell>
          <cell r="L570" t="str">
            <v>NO</v>
          </cell>
          <cell r="N570">
            <v>0</v>
          </cell>
          <cell r="O570">
            <v>0</v>
          </cell>
          <cell r="P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AB570">
            <v>0</v>
          </cell>
          <cell r="AD570">
            <v>0</v>
          </cell>
          <cell r="AE570">
            <v>0</v>
          </cell>
        </row>
        <row r="571">
          <cell r="F571" t="str">
            <v>72710500005</v>
          </cell>
          <cell r="G571" t="str">
            <v>Competenze fisse Dirigenza R.Tecnico Tempo INDETERMINATO</v>
          </cell>
          <cell r="H571" t="str">
            <v>BA2340</v>
          </cell>
          <cell r="I571">
            <v>72710500110</v>
          </cell>
          <cell r="J571" t="str">
            <v>727.105.00110</v>
          </cell>
          <cell r="K571" t="str">
            <v>Competenze fisse Dirig. R.Tecnico T.I.</v>
          </cell>
          <cell r="L571" t="str">
            <v>SI</v>
          </cell>
          <cell r="M571" t="str">
            <v>B.7.A.1) Costo del personale dirigente ruolo tecnico - tempo indeterminato</v>
          </cell>
          <cell r="N571">
            <v>125035.7</v>
          </cell>
          <cell r="O571">
            <v>128796.94</v>
          </cell>
          <cell r="P571">
            <v>107619.8</v>
          </cell>
          <cell r="Q571">
            <v>107857.62</v>
          </cell>
          <cell r="R571">
            <v>80285.490000000005</v>
          </cell>
          <cell r="S571">
            <v>66221.289999999994</v>
          </cell>
          <cell r="T571">
            <v>67638.25</v>
          </cell>
          <cell r="U571">
            <v>102412.59909291666</v>
          </cell>
          <cell r="V571">
            <v>71495.740000000005</v>
          </cell>
          <cell r="W571">
            <v>80661.87</v>
          </cell>
          <cell r="X571">
            <v>163297.95000000001</v>
          </cell>
          <cell r="AB571">
            <v>163297.95000000001</v>
          </cell>
          <cell r="AD571">
            <v>163297.95000000001</v>
          </cell>
          <cell r="AE571">
            <v>163297.95000000001</v>
          </cell>
        </row>
        <row r="572">
          <cell r="F572" t="str">
            <v>72710500010</v>
          </cell>
          <cell r="G572" t="str">
            <v>Competenze da fondo posizione Dirigenza R.Tecnico Tempo INDETERMINATO</v>
          </cell>
          <cell r="H572" t="str">
            <v>BA2340</v>
          </cell>
          <cell r="I572">
            <v>72710500120</v>
          </cell>
          <cell r="J572" t="str">
            <v>727.105.00120</v>
          </cell>
          <cell r="K572" t="str">
            <v>Competenze da f.do posizione Dirig. R.Tecnico T.I.</v>
          </cell>
          <cell r="L572" t="str">
            <v>SI</v>
          </cell>
          <cell r="M572" t="str">
            <v>B.7.A.1) Costo del personale dirigente ruolo tecnico - tempo indeterminato</v>
          </cell>
          <cell r="N572">
            <v>37412.79</v>
          </cell>
          <cell r="O572">
            <v>36785.64</v>
          </cell>
          <cell r="P572">
            <v>36568.379999999997</v>
          </cell>
          <cell r="Q572">
            <v>61113.929169707597</v>
          </cell>
          <cell r="R572">
            <v>16326.82</v>
          </cell>
          <cell r="S572">
            <v>28881.75</v>
          </cell>
          <cell r="T572">
            <v>29793.14</v>
          </cell>
          <cell r="U572">
            <v>33992.121729174149</v>
          </cell>
          <cell r="V572">
            <v>25373.4</v>
          </cell>
          <cell r="W572">
            <v>25598.76</v>
          </cell>
          <cell r="X572">
            <v>93833.94</v>
          </cell>
          <cell r="AB572">
            <v>93833.94</v>
          </cell>
          <cell r="AD572">
            <v>93833.94</v>
          </cell>
          <cell r="AE572">
            <v>93833.94</v>
          </cell>
        </row>
        <row r="573">
          <cell r="F573" t="str">
            <v>72710500015</v>
          </cell>
          <cell r="G573" t="str">
            <v>Competenze da fondo disagio pericolo danno Dirigenza R.Tecnico Tempo INDETERMINATO</v>
          </cell>
          <cell r="H573" t="str">
            <v>BA2340</v>
          </cell>
          <cell r="I573">
            <v>72710500130</v>
          </cell>
          <cell r="J573" t="str">
            <v>727.105.00130</v>
          </cell>
          <cell r="K573" t="str">
            <v>Competenze da f.do disagio pericolo danno Dirig. R.Tecnico T.I.</v>
          </cell>
          <cell r="L573" t="str">
            <v>SI</v>
          </cell>
          <cell r="M573" t="str">
            <v>B.7.A.1) Costo del personale dirigente ruolo tecnico - tempo indeterminato</v>
          </cell>
          <cell r="N573">
            <v>9412.85</v>
          </cell>
          <cell r="O573">
            <v>0</v>
          </cell>
          <cell r="P573">
            <v>118.78</v>
          </cell>
          <cell r="R573">
            <v>9358.2199999999993</v>
          </cell>
          <cell r="S573">
            <v>3317.73</v>
          </cell>
          <cell r="T573">
            <v>1508.06</v>
          </cell>
          <cell r="U573">
            <v>0</v>
          </cell>
          <cell r="V573">
            <v>94.45</v>
          </cell>
          <cell r="W573">
            <v>41.32</v>
          </cell>
          <cell r="AB573">
            <v>0</v>
          </cell>
          <cell r="AD573">
            <v>0</v>
          </cell>
          <cell r="AE573">
            <v>0</v>
          </cell>
        </row>
        <row r="574">
          <cell r="F574" t="str">
            <v>72710500020</v>
          </cell>
          <cell r="G574" t="str">
            <v>Competenze da fondo produttività Dirigenza R.Tecnico Tempo INDETERMINATO</v>
          </cell>
          <cell r="H574" t="str">
            <v>BA2340</v>
          </cell>
          <cell r="I574">
            <v>72710500140</v>
          </cell>
          <cell r="J574" t="str">
            <v>727.105.00140</v>
          </cell>
          <cell r="K574" t="str">
            <v>Competenze da f.do produttività Dirig. R.Tecnico T.I.</v>
          </cell>
          <cell r="L574" t="str">
            <v>SI</v>
          </cell>
          <cell r="M574" t="str">
            <v>B.7.A.1) Costo del personale dirigente ruolo tecnico - tempo indeterminato</v>
          </cell>
          <cell r="N574">
            <v>20792.439999999999</v>
          </cell>
          <cell r="O574">
            <v>26208.2</v>
          </cell>
          <cell r="P574">
            <v>16350.57</v>
          </cell>
          <cell r="Q574">
            <v>3909.1990823046199</v>
          </cell>
          <cell r="R574">
            <v>7094.04</v>
          </cell>
          <cell r="S574">
            <v>2479.25</v>
          </cell>
          <cell r="T574">
            <v>2000.07</v>
          </cell>
          <cell r="U574">
            <v>5208.7454542103942</v>
          </cell>
          <cell r="V574">
            <v>3869.44</v>
          </cell>
          <cell r="X574">
            <v>7004.89</v>
          </cell>
          <cell r="AB574">
            <v>7004.89</v>
          </cell>
          <cell r="AD574">
            <v>7004.89</v>
          </cell>
          <cell r="AE574">
            <v>7004.89</v>
          </cell>
        </row>
        <row r="575">
          <cell r="F575" t="str">
            <v>72710500025</v>
          </cell>
          <cell r="G575" t="str">
            <v>Altre competenze extra fondi Dirigenza R.Tecnico Tempo INDETERMINATO</v>
          </cell>
          <cell r="H575" t="str">
            <v>BA2340</v>
          </cell>
          <cell r="I575">
            <v>72710500150</v>
          </cell>
          <cell r="J575" t="str">
            <v>727.105.00150</v>
          </cell>
          <cell r="K575" t="str">
            <v>Altre competenze extra fondi Dirig. R.Tecnico T.I.</v>
          </cell>
          <cell r="L575" t="str">
            <v>SI</v>
          </cell>
          <cell r="M575" t="str">
            <v>B.7.A.1) Costo del personale dirigente ruolo tecnico - tempo indeterminato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AB575">
            <v>0</v>
          </cell>
          <cell r="AD575">
            <v>0</v>
          </cell>
          <cell r="AE575">
            <v>0</v>
          </cell>
        </row>
        <row r="576">
          <cell r="F576" t="str">
            <v>72710500030</v>
          </cell>
          <cell r="G576" t="str">
            <v>Ferie maturate e non godute Dirigenza R.Tecnico Tempo INDETERMINATO</v>
          </cell>
          <cell r="H576" t="str">
            <v>BA2340</v>
          </cell>
          <cell r="I576">
            <v>72710500160</v>
          </cell>
          <cell r="J576" t="str">
            <v>727.105.00160</v>
          </cell>
          <cell r="K576" t="str">
            <v>Ferie maturate e non godute Dirig. R.Tecnico T.I.</v>
          </cell>
          <cell r="L576" t="str">
            <v>SI</v>
          </cell>
          <cell r="M576" t="str">
            <v>B.7.A.1) Costo del personale dirigente ruolo tecnico - tempo indeterminato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AB576">
            <v>0</v>
          </cell>
          <cell r="AD576">
            <v>0</v>
          </cell>
          <cell r="AE576">
            <v>0</v>
          </cell>
        </row>
        <row r="577">
          <cell r="F577" t="str">
            <v>72710500035</v>
          </cell>
          <cell r="G577" t="str">
            <v>Oneri sociali su ferie maturate e non godute Dirigenza R.Tecnico Tempo INDETERMINATO</v>
          </cell>
          <cell r="H577" t="str">
            <v>BA2340</v>
          </cell>
          <cell r="I577">
            <v>72710500170</v>
          </cell>
          <cell r="J577" t="str">
            <v>727.105.00170</v>
          </cell>
          <cell r="K577" t="str">
            <v>Oneri sociali su ferie maturate e non godute Dirig. R.Tecnico T.I.</v>
          </cell>
          <cell r="L577" t="str">
            <v>SI</v>
          </cell>
          <cell r="M577" t="str">
            <v>B.7.A.1) Costo del personale dirigente ruolo tecnico - tempo indeterminato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AB577">
            <v>0</v>
          </cell>
          <cell r="AD577">
            <v>0</v>
          </cell>
          <cell r="AE577">
            <v>0</v>
          </cell>
        </row>
        <row r="578">
          <cell r="F578" t="str">
            <v>72710500040</v>
          </cell>
          <cell r="G578" t="str">
            <v>Oneri sociali su restanti retribuzioni Dirigenza R.Tecnico Tempo INDETERMINATO</v>
          </cell>
          <cell r="H578" t="str">
            <v>BA2340</v>
          </cell>
          <cell r="I578">
            <v>72710500180</v>
          </cell>
          <cell r="J578" t="str">
            <v>727.105.00180</v>
          </cell>
          <cell r="K578" t="str">
            <v>Oneri sociali su restanti retribuzioni Dirig. R.Tecnico T.I.</v>
          </cell>
          <cell r="L578" t="str">
            <v>SI</v>
          </cell>
          <cell r="M578" t="str">
            <v>B.7.A.1) Costo del personale dirigente ruolo tecnico - tempo indeterminato</v>
          </cell>
          <cell r="N578">
            <v>53544.04</v>
          </cell>
          <cell r="O578">
            <v>50653.72</v>
          </cell>
          <cell r="P578">
            <v>42801.01</v>
          </cell>
          <cell r="Q578">
            <v>47079.373289326402</v>
          </cell>
          <cell r="R578">
            <v>30406.14</v>
          </cell>
          <cell r="S578">
            <v>24570</v>
          </cell>
          <cell r="T578">
            <v>21016.74</v>
          </cell>
          <cell r="U578">
            <v>31319.310035294569</v>
          </cell>
          <cell r="V578">
            <v>19695.55</v>
          </cell>
          <cell r="W578">
            <v>18428.78</v>
          </cell>
          <cell r="X578">
            <v>71802.679999999993</v>
          </cell>
          <cell r="AB578">
            <v>71802.679999999993</v>
          </cell>
          <cell r="AD578">
            <v>71802.679999999993</v>
          </cell>
          <cell r="AE578">
            <v>71802.679999999993</v>
          </cell>
        </row>
        <row r="579">
          <cell r="F579" t="str">
            <v>72710500045</v>
          </cell>
          <cell r="G579" t="str">
            <v>Competenze fisse Comparto R.Tecnico Tempo INDETERMINATO</v>
          </cell>
          <cell r="H579" t="str">
            <v>BA2380</v>
          </cell>
          <cell r="I579">
            <v>72710500210</v>
          </cell>
          <cell r="J579" t="str">
            <v>727.105.00210</v>
          </cell>
          <cell r="K579" t="str">
            <v>Competenze fisse Comparto R.Tecnico T.I.</v>
          </cell>
          <cell r="L579" t="str">
            <v>SI</v>
          </cell>
          <cell r="M579" t="str">
            <v>B.7.B.1) Costo del personale comparto ruolo tecnico - tempo indeterminato</v>
          </cell>
          <cell r="N579">
            <v>10476200.529999999</v>
          </cell>
          <cell r="O579">
            <v>8886790.9700000007</v>
          </cell>
          <cell r="P579">
            <v>9424459.6300000008</v>
          </cell>
          <cell r="Q579">
            <v>15104926.577292301</v>
          </cell>
          <cell r="R579">
            <v>12265218.689999999</v>
          </cell>
          <cell r="S579">
            <v>5174941.2</v>
          </cell>
          <cell r="T579">
            <v>5236268.5999999996</v>
          </cell>
          <cell r="U579">
            <v>5213113.2353733359</v>
          </cell>
          <cell r="V579">
            <v>3891213.41</v>
          </cell>
          <cell r="W579">
            <v>4360673.74</v>
          </cell>
          <cell r="X579">
            <v>5550725.1900000004</v>
          </cell>
          <cell r="AB579">
            <v>5550725.1900000004</v>
          </cell>
          <cell r="AD579">
            <v>5550725.1900000004</v>
          </cell>
          <cell r="AE579">
            <v>5550725.1900000004</v>
          </cell>
        </row>
        <row r="580">
          <cell r="F580" t="str">
            <v>Disattivare al 01/01/2023</v>
          </cell>
          <cell r="G580" t="str">
            <v>Competenze da fondo condizioni di lavoro e incarichi Comparto Ruolo Tecnico INDETERMINATO</v>
          </cell>
          <cell r="H580" t="str">
            <v>BA2380</v>
          </cell>
          <cell r="I580">
            <v>72710500235</v>
          </cell>
          <cell r="J580" t="str">
            <v>727.105.00235</v>
          </cell>
          <cell r="K580" t="str">
            <v>Competenze da fondo condizioni di lavoro e incarichi Comparto Ruolo Tecnico INDETERMINATO</v>
          </cell>
          <cell r="L580" t="str">
            <v>SI</v>
          </cell>
          <cell r="M580" t="str">
            <v>B.7.B.1) Costo del personale comparto ruolo tecnico - tempo indeterminato</v>
          </cell>
          <cell r="N580">
            <v>1577962.53</v>
          </cell>
          <cell r="O580">
            <v>1287804.93</v>
          </cell>
          <cell r="P580">
            <v>1170624.22</v>
          </cell>
          <cell r="Q580">
            <v>2384047.5574898198</v>
          </cell>
          <cell r="R580">
            <v>1636537.74</v>
          </cell>
          <cell r="T580">
            <v>0</v>
          </cell>
          <cell r="U580">
            <v>0</v>
          </cell>
          <cell r="V580">
            <v>0</v>
          </cell>
          <cell r="AB580">
            <v>0</v>
          </cell>
          <cell r="AD580">
            <v>0</v>
          </cell>
          <cell r="AE580">
            <v>0</v>
          </cell>
        </row>
        <row r="581">
          <cell r="F581" t="str">
            <v>Disattivare al 01/01/2023</v>
          </cell>
          <cell r="G581" t="str">
            <v>Competenze da fondo premialità e fasce Comparto Ruolo Tecnico INDETERMINATO</v>
          </cell>
          <cell r="H581" t="str">
            <v>BA2380</v>
          </cell>
          <cell r="I581">
            <v>72710500245</v>
          </cell>
          <cell r="J581" t="str">
            <v>727.105.00245</v>
          </cell>
          <cell r="K581" t="str">
            <v>Competenze da fondo premialità e fasce Comparto Ruolo Tecnico INDETERMINATO</v>
          </cell>
          <cell r="L581" t="str">
            <v>SI</v>
          </cell>
          <cell r="M581" t="str">
            <v>B.7.B.1) Costo del personale comparto ruolo tecnico - tempo indeterminato</v>
          </cell>
          <cell r="N581">
            <v>1495841.92</v>
          </cell>
          <cell r="O581">
            <v>1419457.94</v>
          </cell>
          <cell r="P581">
            <v>1359258.19</v>
          </cell>
          <cell r="Q581">
            <v>2341089.1217348399</v>
          </cell>
          <cell r="R581">
            <v>1757715.12</v>
          </cell>
          <cell r="T581">
            <v>0</v>
          </cell>
          <cell r="U581">
            <v>0</v>
          </cell>
          <cell r="V581">
            <v>0</v>
          </cell>
          <cell r="AB581">
            <v>0</v>
          </cell>
          <cell r="AD581">
            <v>0</v>
          </cell>
          <cell r="AE581">
            <v>0</v>
          </cell>
        </row>
        <row r="582">
          <cell r="F582" t="str">
            <v>72710500065</v>
          </cell>
          <cell r="G582" t="str">
            <v>Altre competenze extra fondi Comparto R.Tecnico Tempo INDETERMINATO</v>
          </cell>
          <cell r="H582" t="str">
            <v>BA2380</v>
          </cell>
          <cell r="I582">
            <v>72710500250</v>
          </cell>
          <cell r="J582" t="str">
            <v>727.105.00250</v>
          </cell>
          <cell r="K582" t="str">
            <v>Altre competenze extra fondi Comparto R.Tecnico T.I.</v>
          </cell>
          <cell r="L582" t="str">
            <v>SI</v>
          </cell>
          <cell r="M582" t="str">
            <v>B.7.B.1) Costo del personale comparto ruolo tecnico - tempo indeterminato</v>
          </cell>
          <cell r="N582">
            <v>584.48</v>
          </cell>
          <cell r="O582">
            <v>361.23</v>
          </cell>
          <cell r="P582">
            <v>40511.22</v>
          </cell>
          <cell r="R582">
            <v>2687.38</v>
          </cell>
          <cell r="S582">
            <v>2129.88</v>
          </cell>
          <cell r="T582">
            <v>2129.88</v>
          </cell>
          <cell r="U582">
            <v>110.25307500000001</v>
          </cell>
          <cell r="V582">
            <v>109.65</v>
          </cell>
          <cell r="W582">
            <v>109.65</v>
          </cell>
          <cell r="AB582">
            <v>110.25307500000001</v>
          </cell>
          <cell r="AD582">
            <v>110.25307500000001</v>
          </cell>
          <cell r="AE582">
            <v>110.25</v>
          </cell>
        </row>
        <row r="583">
          <cell r="F583" t="str">
            <v>72710500070</v>
          </cell>
          <cell r="G583" t="str">
            <v>Ferie maturate e non godute Comparto R.Tecnico Tempo INDETERMINATO</v>
          </cell>
          <cell r="H583" t="str">
            <v>BA2380</v>
          </cell>
          <cell r="I583">
            <v>72710500260</v>
          </cell>
          <cell r="J583" t="str">
            <v>727.105.00260</v>
          </cell>
          <cell r="K583" t="str">
            <v>Ferie maturate e non godute Comparto R.Tecnico T.I.</v>
          </cell>
          <cell r="L583" t="str">
            <v>SI</v>
          </cell>
          <cell r="M583" t="str">
            <v>B.7.B.1) Costo del personale comparto ruolo tecnico - tempo indeterminato</v>
          </cell>
          <cell r="N583">
            <v>1426.03</v>
          </cell>
          <cell r="O583">
            <v>1226.8800000000001</v>
          </cell>
          <cell r="P583">
            <v>7371.86</v>
          </cell>
          <cell r="R583">
            <v>2515</v>
          </cell>
          <cell r="S583">
            <v>0</v>
          </cell>
          <cell r="T583">
            <v>0</v>
          </cell>
          <cell r="U583">
            <v>851.45740000000001</v>
          </cell>
          <cell r="V583">
            <v>846.8</v>
          </cell>
          <cell r="W583">
            <v>846.8</v>
          </cell>
          <cell r="AB583">
            <v>851.45740000000001</v>
          </cell>
          <cell r="AD583">
            <v>851.45740000000001</v>
          </cell>
          <cell r="AE583">
            <v>851.46</v>
          </cell>
        </row>
        <row r="584">
          <cell r="F584" t="str">
            <v>72710500075</v>
          </cell>
          <cell r="G584" t="str">
            <v>Oneri sociali su ferie maturate e non godute Comparto R.Tecnico Tempo INDETERMINATO</v>
          </cell>
          <cell r="H584" t="str">
            <v>BA2380</v>
          </cell>
          <cell r="I584">
            <v>72710500270</v>
          </cell>
          <cell r="J584" t="str">
            <v>727.105.00270</v>
          </cell>
          <cell r="K584" t="str">
            <v>Oneri sociali su ferie maturate e non godute Comparto R.Tecnico T.I.</v>
          </cell>
          <cell r="L584" t="str">
            <v>SI</v>
          </cell>
          <cell r="M584" t="str">
            <v>B.7.B.1) Costo del personale comparto ruolo tecnico - tempo indeterminato</v>
          </cell>
          <cell r="N584">
            <v>0</v>
          </cell>
          <cell r="O584">
            <v>0</v>
          </cell>
          <cell r="P584">
            <v>899.02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AB584">
            <v>0</v>
          </cell>
          <cell r="AD584">
            <v>0</v>
          </cell>
          <cell r="AE584">
            <v>0</v>
          </cell>
        </row>
        <row r="585">
          <cell r="F585" t="str">
            <v>72710500080</v>
          </cell>
          <cell r="G585" t="str">
            <v>Oneri sociali su restanti retribuzioni Comparto R.Tecnico Tempo INDETERMINATO</v>
          </cell>
          <cell r="H585" t="str">
            <v>BA2380</v>
          </cell>
          <cell r="I585">
            <v>72710500280</v>
          </cell>
          <cell r="J585" t="str">
            <v>727.105.00280</v>
          </cell>
          <cell r="K585" t="str">
            <v>Oneri sociali su restanti retribuzioni Comparto R.Tecnico T.I.</v>
          </cell>
          <cell r="L585" t="str">
            <v>SI</v>
          </cell>
          <cell r="M585" t="str">
            <v>B.7.B.1) Costo del personale comparto ruolo tecnico - tempo indeterminato</v>
          </cell>
          <cell r="N585">
            <v>3804035.55</v>
          </cell>
          <cell r="O585">
            <v>3123406.15</v>
          </cell>
          <cell r="P585">
            <v>3230237.51</v>
          </cell>
          <cell r="Q585">
            <v>5439197.3583658999</v>
          </cell>
          <cell r="R585">
            <v>4259658.32</v>
          </cell>
          <cell r="S585">
            <v>1871081.95</v>
          </cell>
          <cell r="T585">
            <v>1825558.3</v>
          </cell>
          <cell r="U585">
            <v>1858284.6482285962</v>
          </cell>
          <cell r="V585">
            <v>1422725.89</v>
          </cell>
          <cell r="W585">
            <v>1445304.54</v>
          </cell>
          <cell r="X585">
            <v>1993633.68</v>
          </cell>
          <cell r="AB585">
            <v>1993633.68</v>
          </cell>
          <cell r="AD585">
            <v>1993633.68</v>
          </cell>
          <cell r="AE585">
            <v>1993633.68</v>
          </cell>
        </row>
        <row r="586">
          <cell r="F586" t="str">
            <v>72710500085</v>
          </cell>
          <cell r="G586" t="str">
            <v>Competenze da fondo incarichi, progressioni economiche e indennità professionali Comparto Ruolo Tecnico Tempo INDETERMINATO</v>
          </cell>
          <cell r="H586" t="str">
            <v>BA2380</v>
          </cell>
          <cell r="I586">
            <v>727106</v>
          </cell>
          <cell r="J586" t="str">
            <v>727.106</v>
          </cell>
          <cell r="K586" t="str">
            <v>PERSONALE DEL RUOLO TECNICO T.D.</v>
          </cell>
          <cell r="L586" t="str">
            <v>NO</v>
          </cell>
          <cell r="N586">
            <v>0</v>
          </cell>
          <cell r="O586">
            <v>0</v>
          </cell>
          <cell r="P586">
            <v>0</v>
          </cell>
          <cell r="R586">
            <v>0</v>
          </cell>
          <cell r="S586">
            <v>606388.54</v>
          </cell>
          <cell r="T586">
            <v>536767.5</v>
          </cell>
          <cell r="U586">
            <v>572241.57764242426</v>
          </cell>
          <cell r="V586">
            <v>427152.78</v>
          </cell>
          <cell r="W586">
            <v>422935.41</v>
          </cell>
          <cell r="X586">
            <v>911819.53</v>
          </cell>
          <cell r="AB586">
            <v>911819.53</v>
          </cell>
          <cell r="AD586">
            <v>911819.53</v>
          </cell>
          <cell r="AE586">
            <v>911819.53</v>
          </cell>
        </row>
        <row r="587">
          <cell r="F587" t="str">
            <v>72710500090</v>
          </cell>
          <cell r="G587" t="str">
            <v>Competenze da fondo premialità e condizioni di lavoro Comparto Ruolo Tecnico Tempo INDETERMINATO</v>
          </cell>
          <cell r="H587" t="str">
            <v>BA2380</v>
          </cell>
          <cell r="S587">
            <v>786895.71</v>
          </cell>
          <cell r="T587">
            <v>893270.56</v>
          </cell>
          <cell r="U587">
            <v>766265.86048687925</v>
          </cell>
          <cell r="V587">
            <v>559627.38</v>
          </cell>
          <cell r="W587">
            <v>322482.82</v>
          </cell>
          <cell r="X587">
            <v>888949.59</v>
          </cell>
          <cell r="AB587">
            <v>888949.59</v>
          </cell>
          <cell r="AD587">
            <v>888949.59</v>
          </cell>
          <cell r="AE587">
            <v>888949.59</v>
          </cell>
        </row>
        <row r="588">
          <cell r="F588" t="str">
            <v>72710600005</v>
          </cell>
          <cell r="G588" t="str">
            <v>Competenze fisse Dirigenza R.Tecnico Tempo DETERMINATO</v>
          </cell>
          <cell r="H588" t="str">
            <v>BA2350</v>
          </cell>
          <cell r="I588">
            <v>72710600110</v>
          </cell>
          <cell r="J588" t="str">
            <v>727.106.00110</v>
          </cell>
          <cell r="K588" t="str">
            <v>Competenze fisse Dirig. R.Tecnico T.D.</v>
          </cell>
          <cell r="L588" t="str">
            <v>SI</v>
          </cell>
          <cell r="M588" t="str">
            <v>B.7.A.2) Costo del personale dirigente ruolo tecnico - tempo determinato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X588">
            <v>49015.98</v>
          </cell>
          <cell r="AB588">
            <v>49015.98</v>
          </cell>
          <cell r="AD588">
            <v>49015.98</v>
          </cell>
          <cell r="AE588">
            <v>49015.98</v>
          </cell>
        </row>
        <row r="589">
          <cell r="F589" t="str">
            <v>72710600010</v>
          </cell>
          <cell r="G589" t="str">
            <v>Competenze da fondo posizione Dirigenza R.Tecnico Tempo DETERMINATO</v>
          </cell>
          <cell r="H589" t="str">
            <v>BA2350</v>
          </cell>
          <cell r="I589">
            <v>72710600120</v>
          </cell>
          <cell r="J589" t="str">
            <v>727.106.00120</v>
          </cell>
          <cell r="K589" t="str">
            <v>Competenze da f.do posizione Dirig. R.Tecnico T.D.</v>
          </cell>
          <cell r="L589" t="str">
            <v>SI</v>
          </cell>
          <cell r="M589" t="str">
            <v>B.7.A.2) Costo del personale dirigente ruolo tecnico - tempo determinato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X589">
            <v>31277.98</v>
          </cell>
          <cell r="AB589">
            <v>31277.98</v>
          </cell>
          <cell r="AD589">
            <v>31277.98</v>
          </cell>
          <cell r="AE589">
            <v>31277.98</v>
          </cell>
        </row>
        <row r="590">
          <cell r="F590" t="str">
            <v>72710600015</v>
          </cell>
          <cell r="G590" t="str">
            <v>Competenze da fondo disagio pericolo danno Dirigenza R.Tecnico Tempo DETERMINATO</v>
          </cell>
          <cell r="H590" t="str">
            <v>BA2350</v>
          </cell>
          <cell r="I590">
            <v>72710600130</v>
          </cell>
          <cell r="J590" t="str">
            <v>727.106.00130</v>
          </cell>
          <cell r="K590" t="str">
            <v>Competenze da f.do disagio pericolo danno Dirig. R.Tecnico T.D.</v>
          </cell>
          <cell r="L590" t="str">
            <v>SI</v>
          </cell>
          <cell r="M590" t="str">
            <v>B.7.A.2) Costo del personale dirigente ruolo tecnico - tempo determinato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AB590">
            <v>0</v>
          </cell>
          <cell r="AD590">
            <v>0</v>
          </cell>
          <cell r="AE590">
            <v>0</v>
          </cell>
        </row>
        <row r="591">
          <cell r="F591" t="str">
            <v>72710600020</v>
          </cell>
          <cell r="G591" t="str">
            <v>Competenze da fondo produttività Dirigenza R.Tecnico Tempo DETERMINATO</v>
          </cell>
          <cell r="H591" t="str">
            <v>BA2350</v>
          </cell>
          <cell r="I591">
            <v>72710600140</v>
          </cell>
          <cell r="J591" t="str">
            <v>727.106.00140</v>
          </cell>
          <cell r="K591" t="str">
            <v>Competenze da f.do produttività Dirig. R.Tecnico T.D.</v>
          </cell>
          <cell r="L591" t="str">
            <v>SI</v>
          </cell>
          <cell r="M591" t="str">
            <v>B.7.A.2) Costo del personale dirigente ruolo tecnico - tempo determinato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916.7</v>
          </cell>
          <cell r="U591">
            <v>0</v>
          </cell>
          <cell r="V591">
            <v>0</v>
          </cell>
          <cell r="X591">
            <v>2334.96</v>
          </cell>
          <cell r="AB591">
            <v>2334.96</v>
          </cell>
          <cell r="AD591">
            <v>2334.96</v>
          </cell>
          <cell r="AE591">
            <v>2334.96</v>
          </cell>
        </row>
        <row r="592">
          <cell r="F592" t="str">
            <v>72710600025</v>
          </cell>
          <cell r="G592" t="str">
            <v>Altre competenze extra fondi Dirigenza R.Tecnico Tempo DETERMINATO</v>
          </cell>
          <cell r="H592" t="str">
            <v>BA2350</v>
          </cell>
          <cell r="I592">
            <v>72710600150</v>
          </cell>
          <cell r="J592" t="str">
            <v>727.106.00150</v>
          </cell>
          <cell r="K592" t="str">
            <v>Altre competenze extra fondi Dirig. R.Tecnico T.D.</v>
          </cell>
          <cell r="L592" t="str">
            <v>SI</v>
          </cell>
          <cell r="M592" t="str">
            <v>B.7.A.2) Costo del personale dirigente ruolo tecnico - tempo determinato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AB592">
            <v>0</v>
          </cell>
          <cell r="AD592">
            <v>0</v>
          </cell>
          <cell r="AE592">
            <v>0</v>
          </cell>
        </row>
        <row r="593">
          <cell r="F593" t="str">
            <v>72710600030</v>
          </cell>
          <cell r="G593" t="str">
            <v>Ferie maturate e non godute Dirigenza R.Tecnico Tempo DETERMINATO</v>
          </cell>
          <cell r="H593" t="str">
            <v>BA2350</v>
          </cell>
          <cell r="I593">
            <v>72710600160</v>
          </cell>
          <cell r="J593" t="str">
            <v>727.106.00160</v>
          </cell>
          <cell r="K593" t="str">
            <v>Ferie maturate e non godute Dirig. R.Tecnico T.D.</v>
          </cell>
          <cell r="L593" t="str">
            <v>SI</v>
          </cell>
          <cell r="M593" t="str">
            <v>B.7.A.2) Costo del personale dirigente ruolo tecnico - tempo determinato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AB593">
            <v>0</v>
          </cell>
          <cell r="AD593">
            <v>0</v>
          </cell>
          <cell r="AE593">
            <v>0</v>
          </cell>
        </row>
        <row r="594">
          <cell r="F594" t="str">
            <v>72710600035</v>
          </cell>
          <cell r="G594" t="str">
            <v>Oneri sociali su ferie maturate e non godute Dirigenza R.Tecnico Tempo DETERMINATO</v>
          </cell>
          <cell r="H594" t="str">
            <v>BA2350</v>
          </cell>
          <cell r="I594">
            <v>72710600170</v>
          </cell>
          <cell r="J594" t="str">
            <v>727.106.00170</v>
          </cell>
          <cell r="K594" t="str">
            <v>Oneri sociali su ferie maturate e non godute Dirig. R.Tecnico T.D.</v>
          </cell>
          <cell r="L594" t="str">
            <v>SI</v>
          </cell>
          <cell r="M594" t="str">
            <v>B.7.A.2) Costo del personale dirigente ruolo tecnico - tempo determinato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AB594">
            <v>0</v>
          </cell>
          <cell r="AD594">
            <v>0</v>
          </cell>
          <cell r="AE594">
            <v>0</v>
          </cell>
        </row>
        <row r="595">
          <cell r="F595" t="str">
            <v>72710600040</v>
          </cell>
          <cell r="G595" t="str">
            <v>Oneri sociali su restanti retribuzioni Dirigenza R.Tecnico Tempo DETERMINATO</v>
          </cell>
          <cell r="H595" t="str">
            <v>BA2350</v>
          </cell>
          <cell r="I595">
            <v>72710600180</v>
          </cell>
          <cell r="J595" t="str">
            <v>727.106.00180</v>
          </cell>
          <cell r="K595" t="str">
            <v>Oneri sociali su restanti retribuzioni Dirig. R.Tecnico T.D.</v>
          </cell>
          <cell r="L595" t="str">
            <v>SI</v>
          </cell>
          <cell r="M595" t="str">
            <v>B.7.A.2) Costo del personale dirigente ruolo tecnico - tempo determinato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5384.48</v>
          </cell>
          <cell r="S595">
            <v>3781.76</v>
          </cell>
          <cell r="T595">
            <v>6612.19</v>
          </cell>
          <cell r="U595">
            <v>9138.48675</v>
          </cell>
          <cell r="V595">
            <v>10224.58</v>
          </cell>
          <cell r="W595">
            <v>12496.74</v>
          </cell>
          <cell r="X595">
            <v>22489.06</v>
          </cell>
          <cell r="AB595">
            <v>22489.06</v>
          </cell>
          <cell r="AD595">
            <v>22489.06</v>
          </cell>
          <cell r="AE595">
            <v>22489.06</v>
          </cell>
        </row>
        <row r="596">
          <cell r="F596" t="str">
            <v>72710600045</v>
          </cell>
          <cell r="G596" t="str">
            <v>Competenze fisse Comparto R.Tecnico Tempo DETERMINATO</v>
          </cell>
          <cell r="H596" t="str">
            <v>BA2390</v>
          </cell>
          <cell r="I596">
            <v>72710600210</v>
          </cell>
          <cell r="J596" t="str">
            <v>727.106.00210</v>
          </cell>
          <cell r="K596" t="str">
            <v>Competenze fisse Comparto R.Tecnico T.D.</v>
          </cell>
          <cell r="L596" t="str">
            <v>SI</v>
          </cell>
          <cell r="M596" t="str">
            <v>B.7.B.2) Costo del personale comparto ruolo tecnico - tempo determinato</v>
          </cell>
          <cell r="N596">
            <v>2726248.12</v>
          </cell>
          <cell r="O596">
            <v>4634639.63</v>
          </cell>
          <cell r="P596">
            <v>4091828.8</v>
          </cell>
          <cell r="R596">
            <v>1581515.64</v>
          </cell>
          <cell r="S596">
            <v>331093.37</v>
          </cell>
          <cell r="T596">
            <v>329587.51</v>
          </cell>
          <cell r="U596">
            <v>25846.407664999999</v>
          </cell>
          <cell r="V596">
            <v>19278.77</v>
          </cell>
          <cell r="W596">
            <v>21750.41</v>
          </cell>
          <cell r="X596">
            <v>26509.14</v>
          </cell>
          <cell r="AB596">
            <v>26509.14</v>
          </cell>
          <cell r="AD596">
            <v>26509.14</v>
          </cell>
          <cell r="AE596">
            <v>26509.14</v>
          </cell>
        </row>
        <row r="597">
          <cell r="F597" t="str">
            <v>Disattivare al 01/01/2023</v>
          </cell>
          <cell r="G597" t="str">
            <v>Competenze da fondo condizioni di lavoro e incarichi Comparto Ruolo Tecnico DETERMINATO</v>
          </cell>
          <cell r="H597" t="str">
            <v>BA2390</v>
          </cell>
          <cell r="I597">
            <v>72710600235</v>
          </cell>
          <cell r="J597" t="str">
            <v>727.106.00235</v>
          </cell>
          <cell r="K597" t="str">
            <v>Competenze da fondo condizioni di lavoro e incarichi Comparto Ruolo Tecnico DETERMINATO</v>
          </cell>
          <cell r="L597" t="str">
            <v>SI</v>
          </cell>
          <cell r="M597" t="str">
            <v>B.7.B.2) Costo del personale comparto ruolo tecnico - tempo determinato</v>
          </cell>
          <cell r="N597">
            <v>484888.72</v>
          </cell>
          <cell r="O597">
            <v>941947.18</v>
          </cell>
          <cell r="P597">
            <v>605193.49</v>
          </cell>
          <cell r="R597">
            <v>227620.73</v>
          </cell>
          <cell r="T597">
            <v>0</v>
          </cell>
          <cell r="U597">
            <v>0</v>
          </cell>
          <cell r="V597">
            <v>0</v>
          </cell>
          <cell r="AB597">
            <v>0</v>
          </cell>
          <cell r="AD597">
            <v>0</v>
          </cell>
          <cell r="AE597">
            <v>0</v>
          </cell>
        </row>
        <row r="598">
          <cell r="F598" t="str">
            <v>Disattivare al 01/01/2023</v>
          </cell>
          <cell r="G598" t="str">
            <v>Competenze da fondo premialità e fasce Comparto Ruolo Tecnico DETERMINATO</v>
          </cell>
          <cell r="H598" t="str">
            <v>BA2390</v>
          </cell>
          <cell r="I598">
            <v>72710600245</v>
          </cell>
          <cell r="J598" t="str">
            <v>727.106.00245</v>
          </cell>
          <cell r="K598" t="str">
            <v>Competenze da fondo premialità e fasce Comparto Ruolo Tecnico DETERMINATO</v>
          </cell>
          <cell r="L598" t="str">
            <v>SI</v>
          </cell>
          <cell r="M598" t="str">
            <v>B.7.B.2) Costo del personale comparto ruolo tecnico - tempo determinato</v>
          </cell>
          <cell r="N598">
            <v>230979.83</v>
          </cell>
          <cell r="O598">
            <v>353076.46</v>
          </cell>
          <cell r="P598">
            <v>193592.54</v>
          </cell>
          <cell r="R598">
            <v>128532.3</v>
          </cell>
          <cell r="T598">
            <v>0</v>
          </cell>
          <cell r="U598">
            <v>0</v>
          </cell>
          <cell r="V598">
            <v>0</v>
          </cell>
          <cell r="AB598">
            <v>0</v>
          </cell>
          <cell r="AD598">
            <v>0</v>
          </cell>
          <cell r="AE598">
            <v>0</v>
          </cell>
        </row>
        <row r="599">
          <cell r="F599" t="str">
            <v>72710600065</v>
          </cell>
          <cell r="G599" t="str">
            <v>Altre competenze extra fondi Comparto R.Tecnico Tempo DETERMINATO</v>
          </cell>
          <cell r="H599" t="str">
            <v>BA2390</v>
          </cell>
          <cell r="I599">
            <v>72710600250</v>
          </cell>
          <cell r="J599" t="str">
            <v>727.106.00250</v>
          </cell>
          <cell r="K599" t="str">
            <v>Altre competenze extra fondi Comparto R.Tecnico T.D.</v>
          </cell>
          <cell r="L599" t="str">
            <v>SI</v>
          </cell>
          <cell r="M599" t="str">
            <v>B.7.B.2) Costo del personale comparto ruolo tecnico - tempo determinato</v>
          </cell>
          <cell r="N599">
            <v>0</v>
          </cell>
          <cell r="O599">
            <v>0</v>
          </cell>
          <cell r="P599">
            <v>2068.56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AB599">
            <v>0</v>
          </cell>
          <cell r="AD599">
            <v>0</v>
          </cell>
          <cell r="AE599">
            <v>0</v>
          </cell>
        </row>
        <row r="600">
          <cell r="F600" t="str">
            <v>72710600070</v>
          </cell>
          <cell r="G600" t="str">
            <v>Ferie maturate e non godute Comparto R.Tecnico Tempo DETERMINATO</v>
          </cell>
          <cell r="H600" t="str">
            <v>BA2390</v>
          </cell>
          <cell r="I600">
            <v>72710600260</v>
          </cell>
          <cell r="J600" t="str">
            <v>727.106.00260</v>
          </cell>
          <cell r="K600" t="str">
            <v>Ferie maturate e non godute Comparto R.Tecnico T.D.</v>
          </cell>
          <cell r="L600" t="str">
            <v>SI</v>
          </cell>
          <cell r="M600" t="str">
            <v>B.7.B.2) Costo del personale comparto ruolo tecnico - tempo determinato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AB600">
            <v>0</v>
          </cell>
          <cell r="AD600">
            <v>0</v>
          </cell>
          <cell r="AE600">
            <v>0</v>
          </cell>
        </row>
        <row r="601">
          <cell r="F601" t="str">
            <v>72710600075</v>
          </cell>
          <cell r="G601" t="str">
            <v>Oneri sociali su ferie maturate e non godute Comparto R.Tecnico Tempo DETERMINATO</v>
          </cell>
          <cell r="H601" t="str">
            <v>BA2390</v>
          </cell>
          <cell r="I601">
            <v>72710600270</v>
          </cell>
          <cell r="J601" t="str">
            <v>727.106.00270</v>
          </cell>
          <cell r="K601" t="str">
            <v>Oneri sociali su ferie maturate e non godute Comparto R.Tecnico T.D.</v>
          </cell>
          <cell r="L601" t="str">
            <v>SI</v>
          </cell>
          <cell r="M601" t="str">
            <v>B.7.B.2) Costo del personale comparto ruolo tecnico - tempo determinato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AB601">
            <v>0</v>
          </cell>
          <cell r="AD601">
            <v>0</v>
          </cell>
          <cell r="AE601">
            <v>0</v>
          </cell>
        </row>
        <row r="602">
          <cell r="F602" t="str">
            <v>72710600080</v>
          </cell>
          <cell r="G602" t="str">
            <v>Oneri sociali su restanti retribuzioni Comparto R.Tecnico Tempo DETERMINATO</v>
          </cell>
          <cell r="H602" t="str">
            <v>BA2390</v>
          </cell>
          <cell r="I602">
            <v>72710600280</v>
          </cell>
          <cell r="J602" t="str">
            <v>727.106.00280</v>
          </cell>
          <cell r="K602" t="str">
            <v>Oneri sociali su restanti retribuzioni Comparto R.Tecnico T.D.</v>
          </cell>
          <cell r="L602" t="str">
            <v>SI</v>
          </cell>
          <cell r="M602" t="str">
            <v>B.7.B.2) Costo del personale comparto ruolo tecnico - tempo determinato</v>
          </cell>
          <cell r="N602">
            <v>1036676.81</v>
          </cell>
          <cell r="O602">
            <v>1661972.33</v>
          </cell>
          <cell r="P602">
            <v>1379813.59</v>
          </cell>
          <cell r="R602">
            <v>547071.12</v>
          </cell>
          <cell r="S602">
            <v>118129.19</v>
          </cell>
          <cell r="T602">
            <v>109089.19</v>
          </cell>
          <cell r="U602">
            <v>8587.8441825644641</v>
          </cell>
          <cell r="V602">
            <v>6444.01</v>
          </cell>
          <cell r="W602">
            <v>6985</v>
          </cell>
          <cell r="X602">
            <v>17411.86</v>
          </cell>
          <cell r="AB602">
            <v>17411.86</v>
          </cell>
          <cell r="AD602">
            <v>17411.86</v>
          </cell>
          <cell r="AE602">
            <v>17411.86</v>
          </cell>
        </row>
        <row r="603">
          <cell r="F603" t="str">
            <v>72710600085</v>
          </cell>
          <cell r="G603" t="str">
            <v>Competenze da fondo incarichi, progressioni economiche e indennità professionali Comparto Ruolo Tecnico Tempo DETERMINATO</v>
          </cell>
          <cell r="H603" t="str">
            <v>BA2390</v>
          </cell>
          <cell r="I603">
            <v>727107</v>
          </cell>
          <cell r="J603" t="str">
            <v>727.107</v>
          </cell>
          <cell r="K603" t="str">
            <v>PERSONALE DEL RUOLO TECNICO ALTRO RAPPORTO</v>
          </cell>
          <cell r="L603" t="str">
            <v>NO</v>
          </cell>
          <cell r="N603">
            <v>0</v>
          </cell>
          <cell r="O603">
            <v>0</v>
          </cell>
          <cell r="P603">
            <v>0</v>
          </cell>
          <cell r="R603">
            <v>0</v>
          </cell>
          <cell r="S603">
            <v>15671.12</v>
          </cell>
          <cell r="T603">
            <v>11992.57</v>
          </cell>
          <cell r="U603">
            <v>1240.8178530625569</v>
          </cell>
          <cell r="V603">
            <v>928.96</v>
          </cell>
          <cell r="W603">
            <v>846.12</v>
          </cell>
          <cell r="X603">
            <v>20173</v>
          </cell>
          <cell r="AB603">
            <v>20173</v>
          </cell>
          <cell r="AD603">
            <v>20173</v>
          </cell>
          <cell r="AE603">
            <v>20173</v>
          </cell>
        </row>
        <row r="604">
          <cell r="F604" t="str">
            <v>72710600090</v>
          </cell>
          <cell r="G604" t="str">
            <v>Competenze da fondo premialità e condizioni di lavoro Comparto Ruolo Tecnico Tempo DETERMINATO</v>
          </cell>
          <cell r="H604" t="str">
            <v>BA2390</v>
          </cell>
          <cell r="S604">
            <v>68918.48</v>
          </cell>
          <cell r="T604">
            <v>35921.69</v>
          </cell>
          <cell r="U604">
            <v>1501.0975945177024</v>
          </cell>
          <cell r="V604">
            <v>0</v>
          </cell>
          <cell r="X604">
            <v>19667.03</v>
          </cell>
          <cell r="AB604">
            <v>19667.03</v>
          </cell>
          <cell r="AD604">
            <v>19667.03</v>
          </cell>
          <cell r="AE604">
            <v>19667.03</v>
          </cell>
        </row>
        <row r="605">
          <cell r="F605" t="str">
            <v>72710700005</v>
          </cell>
          <cell r="G605" t="str">
            <v>Competenze fisse Dirigenza R.Tecnico Altro Personale</v>
          </cell>
          <cell r="H605" t="str">
            <v>BA2360</v>
          </cell>
          <cell r="I605">
            <v>72710700110</v>
          </cell>
          <cell r="J605" t="str">
            <v>727.107.00110</v>
          </cell>
          <cell r="K605" t="str">
            <v>Competenze fisse Dirig. R.Tecnico Altro Pers.</v>
          </cell>
          <cell r="L605" t="str">
            <v>SI</v>
          </cell>
          <cell r="M605" t="str">
            <v>B.7.A.3) Costo del personale dirigente ruolo tecnico - altro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AB605">
            <v>0</v>
          </cell>
          <cell r="AD605">
            <v>0</v>
          </cell>
          <cell r="AE605">
            <v>0</v>
          </cell>
        </row>
        <row r="606">
          <cell r="F606" t="str">
            <v>72710700010</v>
          </cell>
          <cell r="G606" t="str">
            <v>Competenze da fondo posizione Dirigenza R.Tecnico Altro Personale</v>
          </cell>
          <cell r="H606" t="str">
            <v>BA2360</v>
          </cell>
          <cell r="I606">
            <v>72710700120</v>
          </cell>
          <cell r="J606" t="str">
            <v>727.107.00120</v>
          </cell>
          <cell r="K606" t="str">
            <v>Competenze da f.do posizione Dirig. R.Tecnico Altro Pers.</v>
          </cell>
          <cell r="L606" t="str">
            <v>SI</v>
          </cell>
          <cell r="M606" t="str">
            <v>B.7.A.3) Costo del personale dirigente ruolo tecnico - altro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AB606">
            <v>0</v>
          </cell>
          <cell r="AD606">
            <v>0</v>
          </cell>
          <cell r="AE606">
            <v>0</v>
          </cell>
        </row>
        <row r="607">
          <cell r="F607" t="str">
            <v>72710700015</v>
          </cell>
          <cell r="G607" t="str">
            <v>Competenze da fondo disagio pericolo danno Dirigenza R.Tecnico Altro Personale</v>
          </cell>
          <cell r="H607" t="str">
            <v>BA2360</v>
          </cell>
          <cell r="I607">
            <v>72710700130</v>
          </cell>
          <cell r="J607" t="str">
            <v>727.107.00130</v>
          </cell>
          <cell r="K607" t="str">
            <v>Competenze da f.do disagio pericolo danno Dirig. R.Tecnico Altro Pers.</v>
          </cell>
          <cell r="L607" t="str">
            <v>SI</v>
          </cell>
          <cell r="M607" t="str">
            <v>B.7.A.3) Costo del personale dirigente ruolo tecnico - altro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AB607">
            <v>0</v>
          </cell>
          <cell r="AD607">
            <v>0</v>
          </cell>
          <cell r="AE607">
            <v>0</v>
          </cell>
        </row>
        <row r="608">
          <cell r="F608" t="str">
            <v>72710700020</v>
          </cell>
          <cell r="G608" t="str">
            <v>Competenze da fondo produttività Dirigenza R.Tecnico Altro Personale</v>
          </cell>
          <cell r="H608" t="str">
            <v>BA2360</v>
          </cell>
          <cell r="I608">
            <v>72710700140</v>
          </cell>
          <cell r="J608" t="str">
            <v>727.107.00140</v>
          </cell>
          <cell r="K608" t="str">
            <v>Competenze da f.do produttività Dirig. R.Tecnico Altro Pers.</v>
          </cell>
          <cell r="L608" t="str">
            <v>SI</v>
          </cell>
          <cell r="M608" t="str">
            <v>B.7.A.3) Costo del personale dirigente ruolo tecnico - altro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AB608">
            <v>0</v>
          </cell>
          <cell r="AD608">
            <v>0</v>
          </cell>
          <cell r="AE608">
            <v>0</v>
          </cell>
        </row>
        <row r="609">
          <cell r="F609" t="str">
            <v>72710700025</v>
          </cell>
          <cell r="G609" t="str">
            <v>Altre competenze extra fondi Dirigenza R.Tecnico Altro Personale</v>
          </cell>
          <cell r="H609" t="str">
            <v>BA2360</v>
          </cell>
          <cell r="I609">
            <v>72710700150</v>
          </cell>
          <cell r="J609" t="str">
            <v>727.107.00150</v>
          </cell>
          <cell r="K609" t="str">
            <v>Altre competenze extra fondi Dirig. R.Tecnico Altro Pers.</v>
          </cell>
          <cell r="L609" t="str">
            <v>SI</v>
          </cell>
          <cell r="M609" t="str">
            <v>B.7.A.3) Costo del personale dirigente ruolo tecnico - altro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AB609">
            <v>0</v>
          </cell>
          <cell r="AD609">
            <v>0</v>
          </cell>
          <cell r="AE609">
            <v>0</v>
          </cell>
        </row>
        <row r="610">
          <cell r="F610" t="str">
            <v>72710700030</v>
          </cell>
          <cell r="G610" t="str">
            <v>Ferie maturate e non godute Dirigenza R.Tecnico Altro Personale</v>
          </cell>
          <cell r="H610" t="str">
            <v>BA2360</v>
          </cell>
          <cell r="I610">
            <v>72710700160</v>
          </cell>
          <cell r="J610" t="str">
            <v>727.107.00160</v>
          </cell>
          <cell r="K610" t="str">
            <v>Ferie maturate e non godute Dirig. R.Tecnico Altro Pers.</v>
          </cell>
          <cell r="L610" t="str">
            <v>SI</v>
          </cell>
          <cell r="M610" t="str">
            <v>B.7.A.3) Costo del personale dirigente ruolo tecnico - altro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AB610">
            <v>0</v>
          </cell>
          <cell r="AD610">
            <v>0</v>
          </cell>
          <cell r="AE610">
            <v>0</v>
          </cell>
        </row>
        <row r="611">
          <cell r="F611" t="str">
            <v>72710700035</v>
          </cell>
          <cell r="G611" t="str">
            <v>Oneri sociali su ferie maturate e non godute Dirigenza R.Tecnico Altro Personale</v>
          </cell>
          <cell r="H611" t="str">
            <v>BA2360</v>
          </cell>
          <cell r="I611">
            <v>72710700170</v>
          </cell>
          <cell r="J611" t="str">
            <v>727.107.00170</v>
          </cell>
          <cell r="K611" t="str">
            <v>Oneri sociali su ferie maturate e non godute Dirig. R.Tecnico Altro Pers.</v>
          </cell>
          <cell r="L611" t="str">
            <v>SI</v>
          </cell>
          <cell r="M611" t="str">
            <v>B.7.A.3) Costo del personale dirigente ruolo tecnico - altro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AB611">
            <v>0</v>
          </cell>
          <cell r="AD611">
            <v>0</v>
          </cell>
          <cell r="AE611">
            <v>0</v>
          </cell>
        </row>
        <row r="612">
          <cell r="F612" t="str">
            <v>72710700040</v>
          </cell>
          <cell r="G612" t="str">
            <v>Oneri sociali su restanti retribuzioni Dirigenza R.Tecnico Altro Personale</v>
          </cell>
          <cell r="H612" t="str">
            <v>BA2360</v>
          </cell>
          <cell r="I612">
            <v>72710700180</v>
          </cell>
          <cell r="J612" t="str">
            <v>727.107.00180</v>
          </cell>
          <cell r="K612" t="str">
            <v>Oneri sociali su restanti retribuzioni Dirig. R.Tecnico Altro Pers.</v>
          </cell>
          <cell r="L612" t="str">
            <v>SI</v>
          </cell>
          <cell r="M612" t="str">
            <v>B.7.A.3) Costo del personale dirigente ruolo tecnico - altro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AB612">
            <v>0</v>
          </cell>
          <cell r="AD612">
            <v>0</v>
          </cell>
          <cell r="AE612">
            <v>0</v>
          </cell>
        </row>
        <row r="613">
          <cell r="F613" t="str">
            <v>72710700045</v>
          </cell>
          <cell r="G613" t="str">
            <v>Competenze fisse Comparto R.Tecnico Altro Personale</v>
          </cell>
          <cell r="H613" t="str">
            <v>BA2400</v>
          </cell>
          <cell r="I613">
            <v>72710700210</v>
          </cell>
          <cell r="J613" t="str">
            <v>727.107.00210</v>
          </cell>
          <cell r="K613" t="str">
            <v>Competenze fisse Comparto R.Tecnico Altro Pers.</v>
          </cell>
          <cell r="L613" t="str">
            <v>SI</v>
          </cell>
          <cell r="M613" t="str">
            <v>B.7.B.3) Costo del personale comparto ruolo tecnico - altro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AB613">
            <v>0</v>
          </cell>
          <cell r="AD613">
            <v>0</v>
          </cell>
          <cell r="AE613">
            <v>0</v>
          </cell>
        </row>
        <row r="614">
          <cell r="F614" t="str">
            <v>Disattivare al 01/01/2023</v>
          </cell>
          <cell r="G614" t="str">
            <v>Competenze da fondo condizioni di lavoro e incarichi Comparto Ruolo Tecnico Altro Personale</v>
          </cell>
          <cell r="H614" t="str">
            <v>BA2400</v>
          </cell>
          <cell r="I614">
            <v>72710700235</v>
          </cell>
          <cell r="J614" t="str">
            <v>727.107.00235</v>
          </cell>
          <cell r="K614" t="str">
            <v>Competenze da fondo condizioni di lavoro e incarichi Comparto Ruolo Tecnico Altro Personale</v>
          </cell>
          <cell r="L614" t="str">
            <v>SI</v>
          </cell>
          <cell r="M614" t="str">
            <v>B.7.B.3) Costo del personale comparto ruolo tecnico - altro</v>
          </cell>
          <cell r="N614">
            <v>0</v>
          </cell>
          <cell r="O614">
            <v>0</v>
          </cell>
          <cell r="P614">
            <v>0</v>
          </cell>
          <cell r="R614">
            <v>0</v>
          </cell>
          <cell r="T614">
            <v>0</v>
          </cell>
          <cell r="U614">
            <v>0</v>
          </cell>
          <cell r="V614">
            <v>0</v>
          </cell>
          <cell r="AB614">
            <v>0</v>
          </cell>
          <cell r="AD614">
            <v>0</v>
          </cell>
          <cell r="AE614">
            <v>0</v>
          </cell>
        </row>
        <row r="615">
          <cell r="F615" t="str">
            <v>Disattivare al 01/01/2023</v>
          </cell>
          <cell r="G615" t="str">
            <v>Competenze da fondo premialità e fasce Comparto Ruolo Tecnico Altro Personale</v>
          </cell>
          <cell r="H615" t="str">
            <v>BA2400</v>
          </cell>
          <cell r="I615">
            <v>72710700245</v>
          </cell>
          <cell r="J615" t="str">
            <v>727.107.00245</v>
          </cell>
          <cell r="K615" t="str">
            <v>Competenze da fondo premialità e fasce Comparto Ruolo Tecnico Altro Personale</v>
          </cell>
          <cell r="L615" t="str">
            <v>SI</v>
          </cell>
          <cell r="M615" t="str">
            <v>B.7.B.3) Costo del personale comparto ruolo tecnico - altro</v>
          </cell>
          <cell r="N615">
            <v>0</v>
          </cell>
          <cell r="O615">
            <v>0</v>
          </cell>
          <cell r="P615">
            <v>0</v>
          </cell>
          <cell r="R615">
            <v>0</v>
          </cell>
          <cell r="T615">
            <v>0</v>
          </cell>
          <cell r="U615">
            <v>0</v>
          </cell>
          <cell r="V615">
            <v>0</v>
          </cell>
          <cell r="AB615">
            <v>0</v>
          </cell>
          <cell r="AD615">
            <v>0</v>
          </cell>
          <cell r="AE615">
            <v>0</v>
          </cell>
        </row>
        <row r="616">
          <cell r="F616" t="str">
            <v>72710700060</v>
          </cell>
          <cell r="G616" t="str">
            <v>Altre competenze extra fondi Comparto R.Tecnico Altro Personale</v>
          </cell>
          <cell r="H616" t="str">
            <v>BA2400</v>
          </cell>
          <cell r="I616">
            <v>72710700250</v>
          </cell>
          <cell r="J616" t="str">
            <v>727.107.00250</v>
          </cell>
          <cell r="K616" t="str">
            <v>Altre competenze extra fondi Comparto R.Tecnico Altro Pers.</v>
          </cell>
          <cell r="L616" t="str">
            <v>SI</v>
          </cell>
          <cell r="M616" t="str">
            <v>B.7.B.3) Costo del personale comparto ruolo tecnico - altro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AB616">
            <v>0</v>
          </cell>
          <cell r="AD616">
            <v>0</v>
          </cell>
          <cell r="AE616">
            <v>0</v>
          </cell>
        </row>
        <row r="617">
          <cell r="F617" t="str">
            <v>72710700065</v>
          </cell>
          <cell r="G617" t="str">
            <v>Ferie maturate e non godute Comparto R.Tecnico Altro Personale</v>
          </cell>
          <cell r="H617" t="str">
            <v>BA2400</v>
          </cell>
          <cell r="I617">
            <v>72710700260</v>
          </cell>
          <cell r="J617" t="str">
            <v>727.107.00260</v>
          </cell>
          <cell r="K617" t="str">
            <v>Ferie maturate e non godute Comparto R.Tecnico Altro Pers.</v>
          </cell>
          <cell r="L617" t="str">
            <v>SI</v>
          </cell>
          <cell r="M617" t="str">
            <v>B.7.B.3) Costo del personale comparto ruolo tecnico - altro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AB617">
            <v>0</v>
          </cell>
          <cell r="AD617">
            <v>0</v>
          </cell>
          <cell r="AE617">
            <v>0</v>
          </cell>
        </row>
        <row r="618">
          <cell r="F618" t="str">
            <v>72710700070</v>
          </cell>
          <cell r="G618" t="str">
            <v>Oneri sociali su ferie maturate e non godute Comparto R.Tecnico Altro Personale</v>
          </cell>
          <cell r="H618" t="str">
            <v>BA2400</v>
          </cell>
          <cell r="I618">
            <v>72710700270</v>
          </cell>
          <cell r="J618" t="str">
            <v>727.107.00270</v>
          </cell>
          <cell r="K618" t="str">
            <v>Oneri sociali su ferie maturate e non godute Comparto R.Tecnico Altro Pers.</v>
          </cell>
          <cell r="L618" t="str">
            <v>SI</v>
          </cell>
          <cell r="M618" t="str">
            <v>B.7.B.3) Costo del personale comparto ruolo tecnico - altro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AB618">
            <v>0</v>
          </cell>
          <cell r="AD618">
            <v>0</v>
          </cell>
          <cell r="AE618">
            <v>0</v>
          </cell>
        </row>
        <row r="619">
          <cell r="F619" t="str">
            <v>72710700075</v>
          </cell>
          <cell r="G619" t="str">
            <v>Oneri sociali su restanti retribuzioni Comparto R.Tecnico Altro Personale</v>
          </cell>
          <cell r="H619" t="str">
            <v>BA2400</v>
          </cell>
          <cell r="I619">
            <v>72710700280</v>
          </cell>
          <cell r="J619" t="str">
            <v>727.107.00280</v>
          </cell>
          <cell r="K619" t="str">
            <v>Oneri sociali su restanti retribuzioni Comparto R.Tecnico Altro Pers.</v>
          </cell>
          <cell r="L619" t="str">
            <v>SI</v>
          </cell>
          <cell r="M619" t="str">
            <v>B.7.B.3) Costo del personale comparto ruolo tecnico - altro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AB619">
            <v>0</v>
          </cell>
          <cell r="AD619">
            <v>0</v>
          </cell>
          <cell r="AE619">
            <v>0</v>
          </cell>
        </row>
        <row r="620">
          <cell r="F620">
            <v>0</v>
          </cell>
          <cell r="G620" t="str">
            <v>PERSONALE DEL RUOLO AMMINISTRATIVO</v>
          </cell>
          <cell r="I620">
            <v>730</v>
          </cell>
          <cell r="J620" t="str">
            <v>730</v>
          </cell>
          <cell r="K620" t="str">
            <v>PERSONALE DEL RUOLO AMMINISTRATIVO</v>
          </cell>
          <cell r="L620" t="str">
            <v>NO</v>
          </cell>
          <cell r="N620">
            <v>0</v>
          </cell>
          <cell r="O620">
            <v>0</v>
          </cell>
          <cell r="P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AB620">
            <v>0</v>
          </cell>
          <cell r="AD620">
            <v>0</v>
          </cell>
          <cell r="AE620">
            <v>0</v>
          </cell>
        </row>
        <row r="621">
          <cell r="F621">
            <v>0</v>
          </cell>
          <cell r="G621" t="str">
            <v>PERSONALE DEL RUOLO AMMINISTRATIVO TEMPO INDETERMINATO</v>
          </cell>
          <cell r="I621">
            <v>730105</v>
          </cell>
          <cell r="J621" t="str">
            <v>730.105</v>
          </cell>
          <cell r="K621" t="str">
            <v>PERSONALE DEL RUOLO AMMINISTRATIVO T.I.</v>
          </cell>
          <cell r="L621" t="str">
            <v>NO</v>
          </cell>
          <cell r="N621">
            <v>0</v>
          </cell>
          <cell r="O621">
            <v>0</v>
          </cell>
          <cell r="P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AB621">
            <v>0</v>
          </cell>
          <cell r="AD621">
            <v>0</v>
          </cell>
          <cell r="AE621">
            <v>0</v>
          </cell>
        </row>
        <row r="622">
          <cell r="F622" t="str">
            <v>73010500005</v>
          </cell>
          <cell r="G622" t="str">
            <v>Competenze fisse Dirigenza R.Amm.vo Tempo INDETERMINATO</v>
          </cell>
          <cell r="H622" t="str">
            <v>BA2430</v>
          </cell>
          <cell r="I622">
            <v>73010500110</v>
          </cell>
          <cell r="J622" t="str">
            <v>730.105.00110</v>
          </cell>
          <cell r="K622" t="str">
            <v>Competenze fisse Dirig. R.Amm.vo T.I.</v>
          </cell>
          <cell r="L622" t="str">
            <v>SI</v>
          </cell>
          <cell r="M622" t="str">
            <v>B.8.A.1) Costo del personale dirigente ruolo amministrativo - tempo indeterminato</v>
          </cell>
          <cell r="N622">
            <v>1069408.42</v>
          </cell>
          <cell r="O622">
            <v>1168753.74</v>
          </cell>
          <cell r="P622">
            <v>938140.61</v>
          </cell>
          <cell r="Q622">
            <v>1280668.2100273999</v>
          </cell>
          <cell r="R622">
            <v>1109170.3799999999</v>
          </cell>
          <cell r="S622">
            <v>1063085.05</v>
          </cell>
          <cell r="T622">
            <v>1071363.98</v>
          </cell>
          <cell r="U622">
            <v>1112821.8154245841</v>
          </cell>
          <cell r="V622">
            <v>786963.22</v>
          </cell>
          <cell r="W622">
            <v>881371.56</v>
          </cell>
          <cell r="X622">
            <v>1294707.365</v>
          </cell>
          <cell r="AB622">
            <v>1294707.365</v>
          </cell>
          <cell r="AD622">
            <v>1294707.365</v>
          </cell>
          <cell r="AE622">
            <v>1294707.3700000001</v>
          </cell>
        </row>
        <row r="623">
          <cell r="F623" t="str">
            <v>73010500010</v>
          </cell>
          <cell r="G623" t="str">
            <v>Competenze da fondo posizione Dirigenza R.Amm.vo Tempo INDETERMINATO</v>
          </cell>
          <cell r="H623" t="str">
            <v>BA2430</v>
          </cell>
          <cell r="I623">
            <v>73010500120</v>
          </cell>
          <cell r="J623" t="str">
            <v>730.105.00120</v>
          </cell>
          <cell r="K623" t="str">
            <v>Competenze da f.do posizione Dirig. R.Amm.vo T.I.</v>
          </cell>
          <cell r="L623" t="str">
            <v>SI</v>
          </cell>
          <cell r="M623" t="str">
            <v>B.8.A.1) Costo del personale dirigente ruolo amministrativo - tempo indeterminato</v>
          </cell>
          <cell r="N623">
            <v>556594.44999999995</v>
          </cell>
          <cell r="O623">
            <v>474476.33</v>
          </cell>
          <cell r="P623">
            <v>439585.8</v>
          </cell>
          <cell r="Q623">
            <v>832686.88324721495</v>
          </cell>
          <cell r="R623">
            <v>618478.31999999995</v>
          </cell>
          <cell r="S623">
            <v>659777.47</v>
          </cell>
          <cell r="T623">
            <v>672497.32</v>
          </cell>
          <cell r="U623">
            <v>717919.86696861906</v>
          </cell>
          <cell r="V623">
            <v>535179.72</v>
          </cell>
          <cell r="W623">
            <v>541037.75</v>
          </cell>
          <cell r="X623">
            <v>805408.02</v>
          </cell>
          <cell r="AB623">
            <v>805408.02</v>
          </cell>
          <cell r="AD623">
            <v>805408.02</v>
          </cell>
          <cell r="AE623">
            <v>805408.02</v>
          </cell>
        </row>
        <row r="624">
          <cell r="F624" t="str">
            <v>73010500015</v>
          </cell>
          <cell r="G624" t="str">
            <v>Competenze da fondo disagio pericolo danno Dirigenza R.Amm.vo Tempo INDETERMINATO</v>
          </cell>
          <cell r="H624" t="str">
            <v>BA2430</v>
          </cell>
          <cell r="I624">
            <v>73010500130</v>
          </cell>
          <cell r="J624" t="str">
            <v>730.105.00130</v>
          </cell>
          <cell r="K624" t="str">
            <v>Competenze da f.do disagio pericolo danno Dirig. R.Amm.vo T.I.</v>
          </cell>
          <cell r="L624" t="str">
            <v>SI</v>
          </cell>
          <cell r="M624" t="str">
            <v>B.8.A.1) Costo del personale dirigente ruolo amministrativo - tempo indeterminato</v>
          </cell>
          <cell r="N624">
            <v>8.91</v>
          </cell>
          <cell r="O624">
            <v>0</v>
          </cell>
          <cell r="P624">
            <v>2400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AB624">
            <v>0</v>
          </cell>
          <cell r="AD624">
            <v>0</v>
          </cell>
          <cell r="AE624">
            <v>0</v>
          </cell>
        </row>
        <row r="625">
          <cell r="F625" t="str">
            <v>73010500020</v>
          </cell>
          <cell r="G625" t="str">
            <v>Competenze da fondo produttività Dirigenza R.Amm.vo Tempo INDETERMINATO</v>
          </cell>
          <cell r="H625" t="str">
            <v>BA2430</v>
          </cell>
          <cell r="I625">
            <v>73010500140</v>
          </cell>
          <cell r="J625" t="str">
            <v>730.105.00140</v>
          </cell>
          <cell r="K625" t="str">
            <v>Competenze da f.do produttività Dirig. R.Amm.vo T.I.</v>
          </cell>
          <cell r="L625" t="str">
            <v>SI</v>
          </cell>
          <cell r="M625" t="str">
            <v>B.8.A.1) Costo del personale dirigente ruolo amministrativo - tempo indeterminato</v>
          </cell>
          <cell r="N625">
            <v>182629.26</v>
          </cell>
          <cell r="O625">
            <v>326040.95</v>
          </cell>
          <cell r="P625">
            <v>140565.46</v>
          </cell>
          <cell r="Q625">
            <v>53263.451459615499</v>
          </cell>
          <cell r="R625">
            <v>97094.84</v>
          </cell>
          <cell r="S625">
            <v>43478.2</v>
          </cell>
          <cell r="T625">
            <v>46168.24</v>
          </cell>
          <cell r="U625">
            <v>57164.365302152706</v>
          </cell>
          <cell r="V625">
            <v>42591.45</v>
          </cell>
          <cell r="W625">
            <v>3369.23</v>
          </cell>
          <cell r="X625">
            <v>60125.31</v>
          </cell>
          <cell r="AB625">
            <v>60125.31</v>
          </cell>
          <cell r="AD625">
            <v>60125.31</v>
          </cell>
          <cell r="AE625">
            <v>60125.31</v>
          </cell>
        </row>
        <row r="626">
          <cell r="F626" t="str">
            <v>73010500025</v>
          </cell>
          <cell r="G626" t="str">
            <v>Altre competenze extra fondi Dirigenza R.Amm.vo Tempo INDETERMINATO</v>
          </cell>
          <cell r="H626" t="str">
            <v>BA2430</v>
          </cell>
          <cell r="I626">
            <v>73010500150</v>
          </cell>
          <cell r="J626" t="str">
            <v>730.105.00150</v>
          </cell>
          <cell r="K626" t="str">
            <v>Altre competenze extra fondi Dirig. R.Amm.vo T.I.</v>
          </cell>
          <cell r="L626" t="str">
            <v>SI</v>
          </cell>
          <cell r="M626" t="str">
            <v>B.8.A.1) Costo del personale dirigente ruolo amministrativo - tempo indeterminato</v>
          </cell>
          <cell r="N626">
            <v>3634.47</v>
          </cell>
          <cell r="O626">
            <v>17412.14</v>
          </cell>
          <cell r="P626">
            <v>20130.2</v>
          </cell>
          <cell r="R626">
            <v>18589.740000000002</v>
          </cell>
          <cell r="S626">
            <v>25000</v>
          </cell>
          <cell r="T626">
            <v>32500</v>
          </cell>
          <cell r="U626">
            <v>20110</v>
          </cell>
          <cell r="V626">
            <v>22500</v>
          </cell>
          <cell r="W626">
            <v>27500</v>
          </cell>
          <cell r="AB626">
            <v>20110</v>
          </cell>
          <cell r="AD626">
            <v>20110</v>
          </cell>
          <cell r="AE626">
            <v>20110</v>
          </cell>
        </row>
        <row r="627">
          <cell r="F627" t="str">
            <v>73010500030</v>
          </cell>
          <cell r="G627" t="str">
            <v>Ferie maturate e non godute Dirigenza R.Amm.vo Tempo INDETERMINATO</v>
          </cell>
          <cell r="H627" t="str">
            <v>BA2430</v>
          </cell>
          <cell r="I627">
            <v>73010500160</v>
          </cell>
          <cell r="J627" t="str">
            <v>730.105.00160</v>
          </cell>
          <cell r="K627" t="str">
            <v>Ferie maturate e non godute Dirig. R.Amm.vo T.I.</v>
          </cell>
          <cell r="L627" t="str">
            <v>SI</v>
          </cell>
          <cell r="M627" t="str">
            <v>B.8.A.1) Costo del personale dirigente ruolo amministrativo - tempo indeterminato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AB627">
            <v>0</v>
          </cell>
          <cell r="AD627">
            <v>0</v>
          </cell>
          <cell r="AE627">
            <v>0</v>
          </cell>
        </row>
        <row r="628">
          <cell r="F628" t="str">
            <v>73010500035</v>
          </cell>
          <cell r="G628" t="str">
            <v>Oneri sociali su ferie maturate e non godute Dirigenza R.Amm.vo Tempo INDETERMINATO</v>
          </cell>
          <cell r="H628" t="str">
            <v>BA2430</v>
          </cell>
          <cell r="I628">
            <v>73010500170</v>
          </cell>
          <cell r="J628" t="str">
            <v>730.105.00170</v>
          </cell>
          <cell r="K628" t="str">
            <v>Oneri sociali su ferie maturate e non godute Dirig. R.Amm.vo T.I.</v>
          </cell>
          <cell r="L628" t="str">
            <v>SI</v>
          </cell>
          <cell r="M628" t="str">
            <v>B.8.A.1) Costo del personale dirigente ruolo amministrativo - tempo indeterminato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AB628">
            <v>0</v>
          </cell>
          <cell r="AD628">
            <v>0</v>
          </cell>
          <cell r="AE628">
            <v>0</v>
          </cell>
        </row>
        <row r="629">
          <cell r="F629" t="str">
            <v>73010500040</v>
          </cell>
          <cell r="G629" t="str">
            <v>Oneri sociali su restanti retribuzioni Dirigenza R.Amm.vo Tempo INDETERMINATO</v>
          </cell>
          <cell r="H629" t="str">
            <v>BA2430</v>
          </cell>
          <cell r="I629">
            <v>73010500180</v>
          </cell>
          <cell r="J629" t="str">
            <v>730.105.00180</v>
          </cell>
          <cell r="K629" t="str">
            <v>Oneri sociali su restanti retribuzioni Dirig. R.Amm.vo T.I.</v>
          </cell>
          <cell r="L629" t="str">
            <v>SI</v>
          </cell>
          <cell r="M629" t="str">
            <v>B.8.A.1) Costo del personale dirigente ruolo amministrativo - tempo indeterminato</v>
          </cell>
          <cell r="N629">
            <v>510910.94</v>
          </cell>
          <cell r="O629">
            <v>521856.73</v>
          </cell>
          <cell r="P629">
            <v>409785.53</v>
          </cell>
          <cell r="Q629">
            <v>591062.98674931703</v>
          </cell>
          <cell r="R629">
            <v>493882.82</v>
          </cell>
          <cell r="S629">
            <v>498936.9</v>
          </cell>
          <cell r="T629">
            <v>488294.93</v>
          </cell>
          <cell r="U629">
            <v>527482.4365665504</v>
          </cell>
          <cell r="V629">
            <v>402305.69</v>
          </cell>
          <cell r="W629">
            <v>412345.04</v>
          </cell>
          <cell r="X629">
            <v>587776.93999999994</v>
          </cell>
          <cell r="AB629">
            <v>587776.93999999994</v>
          </cell>
          <cell r="AD629">
            <v>587776.93999999994</v>
          </cell>
          <cell r="AE629">
            <v>587776.93999999994</v>
          </cell>
        </row>
        <row r="630">
          <cell r="F630" t="str">
            <v>73010500045</v>
          </cell>
          <cell r="G630" t="str">
            <v>Competenze fisse Comparto R.Amm.vo Tempo INDETERMINATO</v>
          </cell>
          <cell r="H630" t="str">
            <v>BA2470</v>
          </cell>
          <cell r="I630">
            <v>73010500210</v>
          </cell>
          <cell r="J630" t="str">
            <v>730.105.00210</v>
          </cell>
          <cell r="K630" t="str">
            <v>Competenze fisse Comparto R.Amm.vo T.I.</v>
          </cell>
          <cell r="L630" t="str">
            <v>SI</v>
          </cell>
          <cell r="M630" t="str">
            <v>B.8.B.1) Costo del personale comparto ruolo amministrativo - tempo indeterminato</v>
          </cell>
          <cell r="N630">
            <v>6431803.0499999998</v>
          </cell>
          <cell r="O630">
            <v>6172646.0800000001</v>
          </cell>
          <cell r="P630">
            <v>5537873.8200000003</v>
          </cell>
          <cell r="Q630">
            <v>7096965.3452089</v>
          </cell>
          <cell r="R630">
            <v>6328648.3300000001</v>
          </cell>
          <cell r="S630">
            <v>6872022.1500000004</v>
          </cell>
          <cell r="T630">
            <v>6975226.4000000004</v>
          </cell>
          <cell r="U630">
            <v>7328834.036804568</v>
          </cell>
          <cell r="V630">
            <v>5483466.3799999999</v>
          </cell>
          <cell r="W630">
            <v>6159617.1100000003</v>
          </cell>
          <cell r="X630">
            <v>7135206.0899999999</v>
          </cell>
          <cell r="AB630">
            <v>7135206.0899999999</v>
          </cell>
          <cell r="AD630">
            <v>7135206.0899999999</v>
          </cell>
          <cell r="AE630">
            <v>7135206.0899999999</v>
          </cell>
        </row>
        <row r="631">
          <cell r="F631" t="str">
            <v>Disattivare al 01/01/2023</v>
          </cell>
          <cell r="G631" t="str">
            <v>Competenze da fondo condizioni di lavoro e incarichi Comparto R. Amm.vo Tempo INDETERMINATO</v>
          </cell>
          <cell r="H631" t="str">
            <v>BA2470</v>
          </cell>
          <cell r="I631">
            <v>73010500235</v>
          </cell>
          <cell r="J631" t="str">
            <v>730.105.00235</v>
          </cell>
          <cell r="K631" t="str">
            <v>Competenze da fondo condizioni di lavoro e incarichi Comparto R. Amm.vo Tempo INDETERMINATO</v>
          </cell>
          <cell r="L631" t="str">
            <v>SI</v>
          </cell>
          <cell r="M631" t="str">
            <v>B.8.B.1) Costo del personale comparto ruolo amministrativo - tempo indeterminato</v>
          </cell>
          <cell r="N631">
            <v>450793.19</v>
          </cell>
          <cell r="O631">
            <v>414495.71</v>
          </cell>
          <cell r="P631">
            <v>434670.33</v>
          </cell>
          <cell r="Q631">
            <v>1120131.42270223</v>
          </cell>
          <cell r="R631">
            <v>409919.61</v>
          </cell>
          <cell r="T631">
            <v>0</v>
          </cell>
          <cell r="U631">
            <v>0</v>
          </cell>
          <cell r="V631">
            <v>0</v>
          </cell>
          <cell r="AB631">
            <v>0</v>
          </cell>
          <cell r="AD631">
            <v>0</v>
          </cell>
          <cell r="AE631">
            <v>0</v>
          </cell>
        </row>
        <row r="632">
          <cell r="F632" t="str">
            <v>Disattivare al 01/01/2023</v>
          </cell>
          <cell r="G632" t="str">
            <v>Competenze da fondo premialità e fasce Comparto R. Amm.vo Tempo INDETERMINATO</v>
          </cell>
          <cell r="H632" t="str">
            <v>BA2470</v>
          </cell>
          <cell r="I632">
            <v>73010500245</v>
          </cell>
          <cell r="J632" t="str">
            <v>730.105.00245</v>
          </cell>
          <cell r="K632" t="str">
            <v>Competenze da fondo premialità e fasce Comparto R. Amm.vo Tempo INDETERMINATO</v>
          </cell>
          <cell r="L632" t="str">
            <v>SI</v>
          </cell>
          <cell r="M632" t="str">
            <v>B.8.B.1) Costo del personale comparto ruolo amministrativo - tempo indeterminato</v>
          </cell>
          <cell r="N632">
            <v>981053.59</v>
          </cell>
          <cell r="O632">
            <v>957279.79</v>
          </cell>
          <cell r="P632">
            <v>796125.78</v>
          </cell>
          <cell r="Q632">
            <v>1099947.6417167699</v>
          </cell>
          <cell r="R632">
            <v>1011265.19</v>
          </cell>
          <cell r="T632">
            <v>0</v>
          </cell>
          <cell r="U632">
            <v>0</v>
          </cell>
          <cell r="V632">
            <v>0</v>
          </cell>
          <cell r="AB632">
            <v>0</v>
          </cell>
          <cell r="AD632">
            <v>0</v>
          </cell>
          <cell r="AE632">
            <v>0</v>
          </cell>
        </row>
        <row r="633">
          <cell r="F633" t="str">
            <v>73010500065</v>
          </cell>
          <cell r="G633" t="str">
            <v>Altre competenze extra fondi Comparto R.Amm.vo Tempo INDETERMINATO</v>
          </cell>
          <cell r="H633" t="str">
            <v>BA2470</v>
          </cell>
          <cell r="I633">
            <v>73010500250</v>
          </cell>
          <cell r="J633" t="str">
            <v>730.105.00250</v>
          </cell>
          <cell r="K633" t="str">
            <v>Altre competenze extra fondi Comparto R.Amm.vo T.I.</v>
          </cell>
          <cell r="L633" t="str">
            <v>SI</v>
          </cell>
          <cell r="M633" t="str">
            <v>B.8.B.1) Costo del personale comparto ruolo amministrativo - tempo indeterminato</v>
          </cell>
          <cell r="N633">
            <v>4639.57</v>
          </cell>
          <cell r="O633">
            <v>2952.4</v>
          </cell>
          <cell r="P633">
            <v>8304.16</v>
          </cell>
          <cell r="R633">
            <v>7036.04</v>
          </cell>
          <cell r="S633">
            <v>2243.6799999999998</v>
          </cell>
          <cell r="T633">
            <v>4674.95</v>
          </cell>
          <cell r="U633">
            <v>2250.580485</v>
          </cell>
          <cell r="V633">
            <v>2744.79</v>
          </cell>
          <cell r="W633">
            <v>2203.29</v>
          </cell>
          <cell r="AB633">
            <v>2250.580485</v>
          </cell>
          <cell r="AD633">
            <v>2250.580485</v>
          </cell>
          <cell r="AE633">
            <v>2250.58</v>
          </cell>
        </row>
        <row r="634">
          <cell r="F634" t="str">
            <v>73010500070</v>
          </cell>
          <cell r="G634" t="str">
            <v>Ferie maturate e non godute Comparto R.Amm.vo Tempo INDETERMINATO</v>
          </cell>
          <cell r="H634" t="str">
            <v>BA2470</v>
          </cell>
          <cell r="I634">
            <v>73010500260</v>
          </cell>
          <cell r="J634" t="str">
            <v>730.105.00260</v>
          </cell>
          <cell r="K634" t="str">
            <v>Ferie maturate e non godute Comparto R.Amm.vo T.I.</v>
          </cell>
          <cell r="L634" t="str">
            <v>SI</v>
          </cell>
          <cell r="M634" t="str">
            <v>B.8.B.1) Costo del personale comparto ruolo amministrativo - tempo indeterminato</v>
          </cell>
          <cell r="N634">
            <v>0</v>
          </cell>
          <cell r="O634">
            <v>1948.64</v>
          </cell>
          <cell r="P634">
            <v>5257.98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2096.12</v>
          </cell>
          <cell r="AB634">
            <v>0</v>
          </cell>
          <cell r="AD634">
            <v>0</v>
          </cell>
          <cell r="AE634">
            <v>0</v>
          </cell>
        </row>
        <row r="635">
          <cell r="F635" t="str">
            <v>73010500075</v>
          </cell>
          <cell r="G635" t="str">
            <v>Oneri sociali su ferie maturate e non godute Comparto R.Amm.vo Tempo INDETERMINATO</v>
          </cell>
          <cell r="H635" t="str">
            <v>BA2470</v>
          </cell>
          <cell r="I635">
            <v>73010500270</v>
          </cell>
          <cell r="J635" t="str">
            <v>730.105.00270</v>
          </cell>
          <cell r="K635" t="str">
            <v>Oneri sociali su ferie maturate e non godute Comparto R.Amm.vo T.I.</v>
          </cell>
          <cell r="L635" t="str">
            <v>SI</v>
          </cell>
          <cell r="M635" t="str">
            <v>B.8.B.1) Costo del personale comparto ruolo amministrativo - tempo indeterminato</v>
          </cell>
          <cell r="N635">
            <v>0</v>
          </cell>
          <cell r="O635">
            <v>0</v>
          </cell>
          <cell r="P635">
            <v>1091.07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AB635">
            <v>0</v>
          </cell>
          <cell r="AD635">
            <v>0</v>
          </cell>
          <cell r="AE635">
            <v>0</v>
          </cell>
        </row>
        <row r="636">
          <cell r="F636" t="str">
            <v>73010500080</v>
          </cell>
          <cell r="G636" t="str">
            <v>Oneri sociali su restanti retribuzioni Comparto R.Amm.vo Tempo INDETERMINATO</v>
          </cell>
          <cell r="H636" t="str">
            <v>BA2470</v>
          </cell>
          <cell r="I636">
            <v>73010500280</v>
          </cell>
          <cell r="J636" t="str">
            <v>730.105.00280</v>
          </cell>
          <cell r="K636" t="str">
            <v>Oneri sociali su restanti retribuzioni Comparto R.Amm.vo T.I.</v>
          </cell>
          <cell r="L636" t="str">
            <v>SI</v>
          </cell>
          <cell r="M636" t="str">
            <v>B.8.B.1) Costo del personale comparto ruolo amministrativo - tempo indeterminato</v>
          </cell>
          <cell r="N636">
            <v>2243545.09</v>
          </cell>
          <cell r="O636">
            <v>2054857.23</v>
          </cell>
          <cell r="P636">
            <v>1847744.48</v>
          </cell>
          <cell r="Q636">
            <v>2555576.4843045198</v>
          </cell>
          <cell r="R636">
            <v>2144010.42</v>
          </cell>
          <cell r="S636">
            <v>2432864.0699999998</v>
          </cell>
          <cell r="T636">
            <v>2348023.88</v>
          </cell>
          <cell r="U636">
            <v>2516356.0527983913</v>
          </cell>
          <cell r="V636">
            <v>1869683.51</v>
          </cell>
          <cell r="W636">
            <v>1992636.91</v>
          </cell>
          <cell r="X636">
            <v>2593895.19</v>
          </cell>
          <cell r="AB636">
            <v>2593895.19</v>
          </cell>
          <cell r="AD636">
            <v>2593895.19</v>
          </cell>
          <cell r="AE636">
            <v>2593895.19</v>
          </cell>
        </row>
        <row r="637">
          <cell r="F637" t="str">
            <v>73010500085</v>
          </cell>
          <cell r="G637" t="str">
            <v>Competenze da fondo incarichi, progressioni economiche e indennità professionali Comparto R.Amm.vo Tempo INDETERMINATO</v>
          </cell>
          <cell r="H637" t="str">
            <v>BA2470</v>
          </cell>
          <cell r="I637">
            <v>730106</v>
          </cell>
          <cell r="J637" t="str">
            <v>730.106</v>
          </cell>
          <cell r="K637" t="str">
            <v>PERSONALE DEL RUOLO AMMINISTRATIVO T.D.</v>
          </cell>
          <cell r="L637" t="str">
            <v>NO</v>
          </cell>
          <cell r="N637">
            <v>0</v>
          </cell>
          <cell r="O637">
            <v>0</v>
          </cell>
          <cell r="P637">
            <v>0</v>
          </cell>
          <cell r="R637">
            <v>0</v>
          </cell>
          <cell r="S637">
            <v>930350.81</v>
          </cell>
          <cell r="T637">
            <v>820090.93</v>
          </cell>
          <cell r="U637">
            <v>897651.48375008546</v>
          </cell>
          <cell r="V637">
            <v>668530.87</v>
          </cell>
          <cell r="W637">
            <v>648536.18000000005</v>
          </cell>
          <cell r="X637">
            <v>1234587.5</v>
          </cell>
          <cell r="AB637">
            <v>1234587.5</v>
          </cell>
          <cell r="AD637">
            <v>1234587.5</v>
          </cell>
          <cell r="AE637">
            <v>1234587.5</v>
          </cell>
        </row>
        <row r="638">
          <cell r="F638" t="str">
            <v>73010500090</v>
          </cell>
          <cell r="G638" t="str">
            <v>Competenze da fondo premialità e condizioni di lavoro Comparto R.Amm.vo Tempo INDETERMINATO</v>
          </cell>
          <cell r="H638" t="str">
            <v>BA2470</v>
          </cell>
          <cell r="S638">
            <v>636806.21</v>
          </cell>
          <cell r="T638">
            <v>685293.19</v>
          </cell>
          <cell r="U638">
            <v>492191.33725272684</v>
          </cell>
          <cell r="V638">
            <v>67108.73</v>
          </cell>
          <cell r="W638">
            <v>42326.51</v>
          </cell>
          <cell r="X638">
            <v>1203622.02</v>
          </cell>
          <cell r="AB638">
            <v>1203622.02</v>
          </cell>
          <cell r="AD638">
            <v>1203622.02</v>
          </cell>
          <cell r="AE638">
            <v>1203622.02</v>
          </cell>
        </row>
        <row r="639">
          <cell r="F639" t="str">
            <v>73010600005</v>
          </cell>
          <cell r="G639" t="str">
            <v>Competenze fisse Dirigenza R.Amm.vo Tempo DETERMINATO</v>
          </cell>
          <cell r="H639" t="str">
            <v>BA2440</v>
          </cell>
          <cell r="I639">
            <v>73010600110</v>
          </cell>
          <cell r="J639" t="str">
            <v>730.106.00110</v>
          </cell>
          <cell r="K639" t="str">
            <v>Competenze fisse Dirig. R.Amm.vo T.D.</v>
          </cell>
          <cell r="L639" t="str">
            <v>SI</v>
          </cell>
          <cell r="M639" t="str">
            <v>B.8.A.2) Costo del personale dirigente ruolo amministrativo - tempo determinato</v>
          </cell>
          <cell r="N639">
            <v>47974.09</v>
          </cell>
          <cell r="O639">
            <v>12238.54</v>
          </cell>
          <cell r="P639">
            <v>51894.16</v>
          </cell>
          <cell r="R639">
            <v>45730.67</v>
          </cell>
          <cell r="S639">
            <v>45456.58</v>
          </cell>
          <cell r="T639">
            <v>78482.69</v>
          </cell>
          <cell r="U639">
            <v>0</v>
          </cell>
          <cell r="V639">
            <v>0</v>
          </cell>
          <cell r="AB639">
            <v>0</v>
          </cell>
          <cell r="AD639">
            <v>0</v>
          </cell>
          <cell r="AE639">
            <v>0</v>
          </cell>
        </row>
        <row r="640">
          <cell r="F640" t="str">
            <v>73010600010</v>
          </cell>
          <cell r="G640" t="str">
            <v>Competenze da fondo posizione Dirigenza R.Amm.vo Tempo DETERMINATO</v>
          </cell>
          <cell r="H640" t="str">
            <v>BA2440</v>
          </cell>
          <cell r="I640">
            <v>73010600120</v>
          </cell>
          <cell r="J640" t="str">
            <v>730.106.00120</v>
          </cell>
          <cell r="K640" t="str">
            <v>Competenze da f.do posizione Dirig. R.Amm.vo T.D.</v>
          </cell>
          <cell r="L640" t="str">
            <v>SI</v>
          </cell>
          <cell r="M640" t="str">
            <v>B.8.A.2) Costo del personale dirigente ruolo amministrativo - tempo determinato</v>
          </cell>
          <cell r="N640">
            <v>40447.589999999997</v>
          </cell>
          <cell r="O640">
            <v>3474.14</v>
          </cell>
          <cell r="P640">
            <v>7250.27</v>
          </cell>
          <cell r="R640">
            <v>37499.93</v>
          </cell>
          <cell r="S640">
            <v>36352.78</v>
          </cell>
          <cell r="T640">
            <v>5499.91</v>
          </cell>
          <cell r="U640">
            <v>0</v>
          </cell>
          <cell r="V640">
            <v>0</v>
          </cell>
          <cell r="AB640">
            <v>0</v>
          </cell>
          <cell r="AD640">
            <v>0</v>
          </cell>
          <cell r="AE640">
            <v>0</v>
          </cell>
        </row>
        <row r="641">
          <cell r="F641" t="str">
            <v>73010600015</v>
          </cell>
          <cell r="G641" t="str">
            <v>Competenze da fondo disagio pericolo danno Dirigenza R.Amm.vo Tempo DETERMINATO</v>
          </cell>
          <cell r="H641" t="str">
            <v>BA2440</v>
          </cell>
          <cell r="I641">
            <v>73010600130</v>
          </cell>
          <cell r="J641" t="str">
            <v>730.106.00130</v>
          </cell>
          <cell r="K641" t="str">
            <v>Competenze da f.do disagio pericolo danno Dirig. R.Amm.vo T.D.</v>
          </cell>
          <cell r="L641" t="str">
            <v>SI</v>
          </cell>
          <cell r="M641" t="str">
            <v>B.8.A.2) Costo del personale dirigente ruolo amministrativo - tempo determinato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AB641">
            <v>0</v>
          </cell>
          <cell r="AD641">
            <v>0</v>
          </cell>
          <cell r="AE641">
            <v>0</v>
          </cell>
        </row>
        <row r="642">
          <cell r="F642" t="str">
            <v>73010600020</v>
          </cell>
          <cell r="G642" t="str">
            <v>Competenze da fondo produttività Dirigenza R.Amm.vo Tempo DETERMINATO</v>
          </cell>
          <cell r="H642" t="str">
            <v>BA2440</v>
          </cell>
          <cell r="I642">
            <v>73010600140</v>
          </cell>
          <cell r="J642" t="str">
            <v>730.106.00140</v>
          </cell>
          <cell r="K642" t="str">
            <v>Competenze da f.do produttività Dirig. R.Amm.vo T.D.</v>
          </cell>
          <cell r="L642" t="str">
            <v>SI</v>
          </cell>
          <cell r="M642" t="str">
            <v>B.8.A.2) Costo del personale dirigente ruolo amministrativo - tempo determinato</v>
          </cell>
          <cell r="N642">
            <v>7560.89</v>
          </cell>
          <cell r="O642">
            <v>3204.94</v>
          </cell>
          <cell r="P642">
            <v>7742.84</v>
          </cell>
          <cell r="R642">
            <v>4053.74</v>
          </cell>
          <cell r="S642">
            <v>1838.92</v>
          </cell>
          <cell r="T642">
            <v>2000.07</v>
          </cell>
          <cell r="U642">
            <v>0</v>
          </cell>
          <cell r="V642">
            <v>0</v>
          </cell>
          <cell r="AB642">
            <v>0</v>
          </cell>
          <cell r="AD642">
            <v>0</v>
          </cell>
          <cell r="AE642">
            <v>0</v>
          </cell>
        </row>
        <row r="643">
          <cell r="F643" t="str">
            <v>73010600025</v>
          </cell>
          <cell r="G643" t="str">
            <v>Altre competenze extra fondi Dirigenza R.Amm.vo Tempo DETERMINATO</v>
          </cell>
          <cell r="H643" t="str">
            <v>BA2440</v>
          </cell>
          <cell r="I643">
            <v>73010600150</v>
          </cell>
          <cell r="J643" t="str">
            <v>730.106.00150</v>
          </cell>
          <cell r="K643" t="str">
            <v>Altre competenze extra fondi Dirig. R.Amm.vo T.D.</v>
          </cell>
          <cell r="L643" t="str">
            <v>SI</v>
          </cell>
          <cell r="M643" t="str">
            <v>B.8.A.2) Costo del personale dirigente ruolo amministrativo - tempo determinato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AB643">
            <v>0</v>
          </cell>
          <cell r="AD643">
            <v>0</v>
          </cell>
          <cell r="AE643">
            <v>0</v>
          </cell>
        </row>
        <row r="644">
          <cell r="F644" t="str">
            <v>73010600030</v>
          </cell>
          <cell r="G644" t="str">
            <v>Ferie maturate e non godute Dirigenza R.Amm.vo Tempo DETERMINATO</v>
          </cell>
          <cell r="H644" t="str">
            <v>BA2440</v>
          </cell>
          <cell r="I644">
            <v>73010600160</v>
          </cell>
          <cell r="J644" t="str">
            <v>730.106.00160</v>
          </cell>
          <cell r="K644" t="str">
            <v>Ferie maturate e non godute Dirig. R.Amm.vo T.D.</v>
          </cell>
          <cell r="L644" t="str">
            <v>SI</v>
          </cell>
          <cell r="M644" t="str">
            <v>B.8.A.2) Costo del personale dirigente ruolo amministrativo - tempo determinato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AB644">
            <v>0</v>
          </cell>
          <cell r="AD644">
            <v>0</v>
          </cell>
          <cell r="AE644">
            <v>0</v>
          </cell>
        </row>
        <row r="645">
          <cell r="F645" t="str">
            <v>73010600035</v>
          </cell>
          <cell r="G645" t="str">
            <v>Oneri sociali su ferie maturate e non godute Dirigenza R.Amm.vo Tempo DETERMINATO</v>
          </cell>
          <cell r="H645" t="str">
            <v>BA2440</v>
          </cell>
          <cell r="I645">
            <v>73010600170</v>
          </cell>
          <cell r="J645" t="str">
            <v>730.106.00170</v>
          </cell>
          <cell r="K645" t="str">
            <v>Oneri sociali su ferie maturate e non godute Dirig. R.Amm.vo T.D.</v>
          </cell>
          <cell r="L645" t="str">
            <v>SI</v>
          </cell>
          <cell r="M645" t="str">
            <v>B.8.A.2) Costo del personale dirigente ruolo amministrativo - tempo determinato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AB645">
            <v>0</v>
          </cell>
          <cell r="AD645">
            <v>0</v>
          </cell>
          <cell r="AE645">
            <v>0</v>
          </cell>
        </row>
        <row r="646">
          <cell r="F646" t="str">
            <v>73010600040</v>
          </cell>
          <cell r="G646" t="str">
            <v>Oneri sociali su restanti retribuzioni Dirigenza R.Amm.vo Tempo DETERMINATO</v>
          </cell>
          <cell r="H646" t="str">
            <v>BA2440</v>
          </cell>
          <cell r="I646">
            <v>73010600180</v>
          </cell>
          <cell r="J646" t="str">
            <v>730.106.00180</v>
          </cell>
          <cell r="K646" t="str">
            <v>Oneri sociali su restanti retribuzioni Dirig. R.Amm.vo T.D.</v>
          </cell>
          <cell r="L646" t="str">
            <v>SI</v>
          </cell>
          <cell r="M646" t="str">
            <v>B.8.A.2) Costo del personale dirigente ruolo amministrativo - tempo determinato</v>
          </cell>
          <cell r="N646">
            <v>27753.01</v>
          </cell>
          <cell r="O646">
            <v>5288.59</v>
          </cell>
          <cell r="P646">
            <v>19268.13</v>
          </cell>
          <cell r="R646">
            <v>24122.15</v>
          </cell>
          <cell r="S646">
            <v>23928.74</v>
          </cell>
          <cell r="T646">
            <v>23839.360000000001</v>
          </cell>
          <cell r="U646">
            <v>0</v>
          </cell>
          <cell r="V646">
            <v>0</v>
          </cell>
          <cell r="AB646">
            <v>0</v>
          </cell>
          <cell r="AD646">
            <v>0</v>
          </cell>
          <cell r="AE646">
            <v>0</v>
          </cell>
        </row>
        <row r="647">
          <cell r="F647" t="str">
            <v>73010600045</v>
          </cell>
          <cell r="G647" t="str">
            <v>Competenze fisse Comparto R.Amm.vo Tempo DETERMINATO</v>
          </cell>
          <cell r="H647" t="str">
            <v>BA2480</v>
          </cell>
          <cell r="I647">
            <v>73010600210</v>
          </cell>
          <cell r="J647" t="str">
            <v>730.106.00210</v>
          </cell>
          <cell r="K647" t="str">
            <v>Competenze fisse Comparto R.Amm.vo T.D.</v>
          </cell>
          <cell r="L647" t="str">
            <v>SI</v>
          </cell>
          <cell r="M647" t="str">
            <v>B.8.B.2) Costo del personale comparto ruolo amministrativo - tempo determinato</v>
          </cell>
          <cell r="N647">
            <v>554850.06000000006</v>
          </cell>
          <cell r="O647">
            <v>400639.61</v>
          </cell>
          <cell r="P647">
            <v>462913.44</v>
          </cell>
          <cell r="R647">
            <v>475141.57</v>
          </cell>
          <cell r="S647">
            <v>239956.49</v>
          </cell>
          <cell r="T647">
            <v>231968.76</v>
          </cell>
          <cell r="U647">
            <v>25546.177095833333</v>
          </cell>
          <cell r="V647">
            <v>22193.3</v>
          </cell>
          <cell r="W647">
            <v>22463.439999999999</v>
          </cell>
          <cell r="X647">
            <v>26552.91</v>
          </cell>
          <cell r="AB647">
            <v>26552.91</v>
          </cell>
          <cell r="AD647">
            <v>26552.91</v>
          </cell>
          <cell r="AE647">
            <v>26552.91</v>
          </cell>
        </row>
        <row r="648">
          <cell r="F648" t="str">
            <v>Disattivare al 01/01/2023</v>
          </cell>
          <cell r="G648" t="str">
            <v>Competenze da fondo condizioni di lavoro e incarichi Comparto R. Amm.vo Tempo DETERMINATO</v>
          </cell>
          <cell r="H648" t="str">
            <v>BA2480</v>
          </cell>
          <cell r="I648">
            <v>73010600235</v>
          </cell>
          <cell r="J648" t="str">
            <v>730.106.00235</v>
          </cell>
          <cell r="K648" t="str">
            <v>Competenze da fondo condizioni di lavoro e incarichi Comparto R. Amm.vo Tempo DETERMINATO</v>
          </cell>
          <cell r="L648" t="str">
            <v>SI</v>
          </cell>
          <cell r="M648" t="str">
            <v>B.8.B.2) Costo del personale comparto ruolo amministrativo - tempo determinato</v>
          </cell>
          <cell r="N648">
            <v>22656.959999999999</v>
          </cell>
          <cell r="O648">
            <v>16071.41</v>
          </cell>
          <cell r="P648">
            <v>23544.87</v>
          </cell>
          <cell r="R648">
            <v>21359.87</v>
          </cell>
          <cell r="T648">
            <v>0</v>
          </cell>
          <cell r="U648">
            <v>0</v>
          </cell>
          <cell r="V648">
            <v>0</v>
          </cell>
          <cell r="AB648">
            <v>0</v>
          </cell>
          <cell r="AD648">
            <v>0</v>
          </cell>
          <cell r="AE648">
            <v>0</v>
          </cell>
        </row>
        <row r="649">
          <cell r="G649" t="str">
            <v>Competenze da fondo premialità e fasce Comparto R. Amm.vo Tempo DETERMINATO</v>
          </cell>
          <cell r="H649" t="str">
            <v>BA2480</v>
          </cell>
          <cell r="I649">
            <v>73010600245</v>
          </cell>
          <cell r="J649" t="str">
            <v>730.106.00245</v>
          </cell>
          <cell r="K649" t="str">
            <v>Competenze da fondo premialità e fasce Comparto R. Amm.vo Tempo DETERMINATO</v>
          </cell>
          <cell r="L649" t="str">
            <v>SI</v>
          </cell>
          <cell r="M649" t="str">
            <v>B.8.B.2) Costo del personale comparto ruolo amministrativo - tempo determinato</v>
          </cell>
          <cell r="N649">
            <v>47069.279999999999</v>
          </cell>
          <cell r="O649">
            <v>32766.38</v>
          </cell>
          <cell r="P649">
            <v>18858.86</v>
          </cell>
          <cell r="R649">
            <v>38869.4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AB649">
            <v>0</v>
          </cell>
          <cell r="AD649">
            <v>0</v>
          </cell>
          <cell r="AE649">
            <v>0</v>
          </cell>
        </row>
        <row r="650">
          <cell r="F650" t="str">
            <v>73010600065</v>
          </cell>
          <cell r="G650" t="str">
            <v>Altre competenze extra fondi Comparto R.Amm.vo Tempo DETERMINATO</v>
          </cell>
          <cell r="H650" t="str">
            <v>BA2480</v>
          </cell>
          <cell r="I650">
            <v>73010600250</v>
          </cell>
          <cell r="J650" t="str">
            <v>730.106.00250</v>
          </cell>
          <cell r="K650" t="str">
            <v>Altre competenze extra fondi Comparto R.Amm.vo T.D.</v>
          </cell>
          <cell r="L650" t="str">
            <v>SI</v>
          </cell>
          <cell r="M650" t="str">
            <v>B.8.B.2) Costo del personale comparto ruolo amministrativo - tempo determinato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1046.8699999999999</v>
          </cell>
          <cell r="T650">
            <v>1046.8699999999999</v>
          </cell>
          <cell r="U650">
            <v>0</v>
          </cell>
          <cell r="V650">
            <v>0</v>
          </cell>
          <cell r="AB650">
            <v>0</v>
          </cell>
          <cell r="AD650">
            <v>0</v>
          </cell>
          <cell r="AE650">
            <v>0</v>
          </cell>
        </row>
        <row r="651">
          <cell r="F651" t="str">
            <v>73010600070</v>
          </cell>
          <cell r="G651" t="str">
            <v>Ferie maturate e non godute Comparto R.Amm.vo Tempo DETERMINATO</v>
          </cell>
          <cell r="H651" t="str">
            <v>BA2480</v>
          </cell>
          <cell r="I651">
            <v>73010600260</v>
          </cell>
          <cell r="J651" t="str">
            <v>730.106.00260</v>
          </cell>
          <cell r="K651" t="str">
            <v>Ferie maturate e non godute Comparto R.Amm.vo T.D.</v>
          </cell>
          <cell r="L651" t="str">
            <v>SI</v>
          </cell>
          <cell r="M651" t="str">
            <v>B.8.B.2) Costo del personale comparto ruolo amministrativo - tempo determinato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AB651">
            <v>0</v>
          </cell>
          <cell r="AD651">
            <v>0</v>
          </cell>
          <cell r="AE651">
            <v>0</v>
          </cell>
        </row>
        <row r="652">
          <cell r="F652" t="str">
            <v>73010600075</v>
          </cell>
          <cell r="G652" t="str">
            <v>Oneri sociali su ferie maturate e non godute Comparto R.Amm.vo Tempo DETERMINATO</v>
          </cell>
          <cell r="H652" t="str">
            <v>BA2480</v>
          </cell>
          <cell r="I652">
            <v>73010600270</v>
          </cell>
          <cell r="J652" t="str">
            <v>730.106.00270</v>
          </cell>
          <cell r="K652" t="str">
            <v>Oneri sociali su ferie maturate e non godute Comparto R.Amm.vo T.D.</v>
          </cell>
          <cell r="L652" t="str">
            <v>SI</v>
          </cell>
          <cell r="M652" t="str">
            <v>B.8.B.2) Costo del personale comparto ruolo amministrativo - tempo determinato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AB652">
            <v>0</v>
          </cell>
          <cell r="AD652">
            <v>0</v>
          </cell>
          <cell r="AE652">
            <v>0</v>
          </cell>
        </row>
        <row r="653">
          <cell r="F653" t="str">
            <v>73010600080</v>
          </cell>
          <cell r="G653" t="str">
            <v>Oneri sociali su restanti retribuzioni Comparto R.Amm.vo Tempo DETERMINATO</v>
          </cell>
          <cell r="H653" t="str">
            <v>BA2480</v>
          </cell>
          <cell r="I653">
            <v>73010600280</v>
          </cell>
          <cell r="J653" t="str">
            <v>730.106.00280</v>
          </cell>
          <cell r="K653" t="str">
            <v>Oneri sociali su restanti retribuzioni Comparto R.Amm.vo T.D.</v>
          </cell>
          <cell r="L653" t="str">
            <v>SI</v>
          </cell>
          <cell r="M653" t="str">
            <v>B.8.B.2) Costo del personale comparto ruolo amministrativo - tempo determinato</v>
          </cell>
          <cell r="N653">
            <v>193835.99</v>
          </cell>
          <cell r="O653">
            <v>130450.55</v>
          </cell>
          <cell r="P653">
            <v>142204.66</v>
          </cell>
          <cell r="R653">
            <v>155061.71</v>
          </cell>
          <cell r="S653">
            <v>84980.37</v>
          </cell>
          <cell r="T653">
            <v>76241.11</v>
          </cell>
          <cell r="U653">
            <v>9152.1183356150123</v>
          </cell>
          <cell r="V653">
            <v>7640.64</v>
          </cell>
          <cell r="W653">
            <v>7321.88</v>
          </cell>
          <cell r="X653">
            <v>9373.67</v>
          </cell>
          <cell r="AB653">
            <v>9373.67</v>
          </cell>
          <cell r="AD653">
            <v>9373.67</v>
          </cell>
          <cell r="AE653">
            <v>9373.67</v>
          </cell>
        </row>
        <row r="654">
          <cell r="F654" t="str">
            <v>73010600085</v>
          </cell>
          <cell r="G654" t="str">
            <v>Competenze da fondo incarichi, progressioni economiche e indennità professionali Comparto R.Amm.vo Tempo DETERMINATO</v>
          </cell>
          <cell r="H654" t="str">
            <v>BA2480</v>
          </cell>
          <cell r="S654">
            <v>13207.01</v>
          </cell>
          <cell r="T654">
            <v>9754.66</v>
          </cell>
          <cell r="U654">
            <v>2121.8477291328622</v>
          </cell>
          <cell r="V654">
            <v>1463.68</v>
          </cell>
          <cell r="W654">
            <v>1167.7</v>
          </cell>
          <cell r="X654">
            <v>4034.6</v>
          </cell>
          <cell r="AB654">
            <v>4034.6</v>
          </cell>
          <cell r="AD654">
            <v>4034.6</v>
          </cell>
          <cell r="AE654">
            <v>4034.6</v>
          </cell>
        </row>
        <row r="655">
          <cell r="F655" t="str">
            <v>73010600090</v>
          </cell>
          <cell r="G655" t="str">
            <v>Competenze da fondo premialità e condizioni di lavoro Comparto R.Amm.vo Tempo DETERMINATO</v>
          </cell>
          <cell r="H655" t="str">
            <v>BA2480</v>
          </cell>
          <cell r="I655">
            <v>730107</v>
          </cell>
          <cell r="J655" t="str">
            <v>730.107</v>
          </cell>
          <cell r="K655" t="str">
            <v>PERSONALE DEL RUOLO AMMINISTRATIVO ALTRO RAPPORTO</v>
          </cell>
          <cell r="L655" t="str">
            <v>NO</v>
          </cell>
          <cell r="N655">
            <v>0</v>
          </cell>
          <cell r="O655">
            <v>0</v>
          </cell>
          <cell r="P655">
            <v>0</v>
          </cell>
          <cell r="R655">
            <v>0</v>
          </cell>
          <cell r="S655">
            <v>23070.42</v>
          </cell>
          <cell r="T655">
            <v>20543.57</v>
          </cell>
          <cell r="U655">
            <v>0</v>
          </cell>
          <cell r="V655">
            <v>0</v>
          </cell>
          <cell r="X655">
            <v>3933.41</v>
          </cell>
          <cell r="AB655">
            <v>3933.41</v>
          </cell>
          <cell r="AD655">
            <v>3933.41</v>
          </cell>
          <cell r="AE655">
            <v>3933.41</v>
          </cell>
        </row>
        <row r="656">
          <cell r="F656" t="str">
            <v>73010700005</v>
          </cell>
          <cell r="G656" t="str">
            <v>Competenze fisse Dirigenza R.Amm.vo Altro Personale</v>
          </cell>
          <cell r="H656" t="str">
            <v>BA2450</v>
          </cell>
          <cell r="I656">
            <v>73010700110</v>
          </cell>
          <cell r="J656" t="str">
            <v>730.107.00110</v>
          </cell>
          <cell r="K656" t="str">
            <v>Competenze fisse Dirig. R.Amm.vo Altro Pers.</v>
          </cell>
          <cell r="L656" t="str">
            <v>SI</v>
          </cell>
          <cell r="M656" t="str">
            <v>B.8.A.3) Costo del personale dirigente ruolo amministrativo - altro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AB656">
            <v>0</v>
          </cell>
          <cell r="AD656">
            <v>0</v>
          </cell>
          <cell r="AE656">
            <v>0</v>
          </cell>
        </row>
        <row r="657">
          <cell r="F657" t="str">
            <v>73010700010</v>
          </cell>
          <cell r="G657" t="str">
            <v>Competenze da fondo posizione Dirigenza R.Amm.vo Altro Personale</v>
          </cell>
          <cell r="H657" t="str">
            <v>BA2450</v>
          </cell>
          <cell r="I657">
            <v>73010700120</v>
          </cell>
          <cell r="J657" t="str">
            <v>730.107.00120</v>
          </cell>
          <cell r="K657" t="str">
            <v>Competenze da f.do posizione Dirig. R.Amm.vo Altro Pers.</v>
          </cell>
          <cell r="L657" t="str">
            <v>SI</v>
          </cell>
          <cell r="M657" t="str">
            <v>B.8.A.3) Costo del personale dirigente ruolo amministrativo - altro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AB657">
            <v>0</v>
          </cell>
          <cell r="AD657">
            <v>0</v>
          </cell>
          <cell r="AE657">
            <v>0</v>
          </cell>
        </row>
        <row r="658">
          <cell r="F658" t="str">
            <v>73010700015</v>
          </cell>
          <cell r="G658" t="str">
            <v>Competenze da fondo disagio pericolo danno Dirigenza R.Amm.vo Altro Personale</v>
          </cell>
          <cell r="H658" t="str">
            <v>BA2450</v>
          </cell>
          <cell r="I658">
            <v>73010700130</v>
          </cell>
          <cell r="J658" t="str">
            <v>730.107.00130</v>
          </cell>
          <cell r="K658" t="str">
            <v>Competenze da f.do disagio pericolo danno Dirig. R.Amm.vo Altro Pers.</v>
          </cell>
          <cell r="L658" t="str">
            <v>SI</v>
          </cell>
          <cell r="M658" t="str">
            <v>B.8.A.3) Costo del personale dirigente ruolo amministrativo - altro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AB658">
            <v>0</v>
          </cell>
          <cell r="AD658">
            <v>0</v>
          </cell>
          <cell r="AE658">
            <v>0</v>
          </cell>
        </row>
        <row r="659">
          <cell r="F659" t="str">
            <v>73010700020</v>
          </cell>
          <cell r="G659" t="str">
            <v>Competenze da fondo produttività Dirigenza R.Amm.vo Altro Personale</v>
          </cell>
          <cell r="H659" t="str">
            <v>BA2450</v>
          </cell>
          <cell r="I659">
            <v>73010700140</v>
          </cell>
          <cell r="J659" t="str">
            <v>730.107.00140</v>
          </cell>
          <cell r="K659" t="str">
            <v>Competenze da f.do produttività Dirig. R.Amm.vo Altro Pers.</v>
          </cell>
          <cell r="L659" t="str">
            <v>SI</v>
          </cell>
          <cell r="M659" t="str">
            <v>B.8.A.3) Costo del personale dirigente ruolo amministrativo - altro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AB659">
            <v>0</v>
          </cell>
          <cell r="AD659">
            <v>0</v>
          </cell>
          <cell r="AE659">
            <v>0</v>
          </cell>
        </row>
        <row r="660">
          <cell r="F660" t="str">
            <v>73010700025</v>
          </cell>
          <cell r="G660" t="str">
            <v>Altre competenze extra fondi Dirigenza R.Amm.vo Altro Personale</v>
          </cell>
          <cell r="H660" t="str">
            <v>BA2450</v>
          </cell>
          <cell r="I660">
            <v>73010700150</v>
          </cell>
          <cell r="J660" t="str">
            <v>730.107.00150</v>
          </cell>
          <cell r="K660" t="str">
            <v>Altre competenze extra fondi Dirig. R.Amm.vo Altro Pers.</v>
          </cell>
          <cell r="L660" t="str">
            <v>SI</v>
          </cell>
          <cell r="M660" t="str">
            <v>B.8.A.3) Costo del personale dirigente ruolo amministrativo - altro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AB660">
            <v>0</v>
          </cell>
          <cell r="AD660">
            <v>0</v>
          </cell>
          <cell r="AE660">
            <v>0</v>
          </cell>
        </row>
        <row r="661">
          <cell r="F661" t="str">
            <v>73010700030</v>
          </cell>
          <cell r="G661" t="str">
            <v>Ferie maturate e non godute Dirigenza R.Amm.vo Altro Personale</v>
          </cell>
          <cell r="H661" t="str">
            <v>BA2450</v>
          </cell>
          <cell r="I661">
            <v>73010700160</v>
          </cell>
          <cell r="J661" t="str">
            <v>730.107.00160</v>
          </cell>
          <cell r="K661" t="str">
            <v>Ferie maturate e non godute Dirig. R.Amm.vo Altro Pers.</v>
          </cell>
          <cell r="L661" t="str">
            <v>SI</v>
          </cell>
          <cell r="M661" t="str">
            <v>B.8.A.3) Costo del personale dirigente ruolo amministrativo - altro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AB661">
            <v>0</v>
          </cell>
          <cell r="AD661">
            <v>0</v>
          </cell>
          <cell r="AE661">
            <v>0</v>
          </cell>
        </row>
        <row r="662">
          <cell r="F662" t="str">
            <v>73010700035</v>
          </cell>
          <cell r="G662" t="str">
            <v>Oneri sociali su ferie maturate e non godute Dirigenza R.Amm.vo Altro Personale</v>
          </cell>
          <cell r="H662" t="str">
            <v>BA2450</v>
          </cell>
          <cell r="I662">
            <v>73010700170</v>
          </cell>
          <cell r="J662" t="str">
            <v>730.107.00170</v>
          </cell>
          <cell r="K662" t="str">
            <v>Oneri sociali su ferie maturate e non godute Dirig. R.Amm.vo Altro Pers.</v>
          </cell>
          <cell r="L662" t="str">
            <v>SI</v>
          </cell>
          <cell r="M662" t="str">
            <v>B.8.A.3) Costo del personale dirigente ruolo amministrativo - altro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AB662">
            <v>0</v>
          </cell>
          <cell r="AD662">
            <v>0</v>
          </cell>
          <cell r="AE662">
            <v>0</v>
          </cell>
        </row>
        <row r="663">
          <cell r="F663" t="str">
            <v>73010700040</v>
          </cell>
          <cell r="G663" t="str">
            <v>Oneri sociali su restanti retribuzioni Dirigenza R.Amm.vo Altro Personale</v>
          </cell>
          <cell r="H663" t="str">
            <v>BA2450</v>
          </cell>
          <cell r="I663">
            <v>73010700180</v>
          </cell>
          <cell r="J663" t="str">
            <v>730.107.00180</v>
          </cell>
          <cell r="K663" t="str">
            <v>Oneri sociali su restanti retribuzioni Dirig. R.Amm.vo Altro Pers.</v>
          </cell>
          <cell r="L663" t="str">
            <v>SI</v>
          </cell>
          <cell r="M663" t="str">
            <v>B.8.A.3) Costo del personale dirigente ruolo amministrativo - altro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AB663">
            <v>0</v>
          </cell>
          <cell r="AD663">
            <v>0</v>
          </cell>
          <cell r="AE663">
            <v>0</v>
          </cell>
        </row>
        <row r="664">
          <cell r="F664" t="str">
            <v>73010700045</v>
          </cell>
          <cell r="G664" t="str">
            <v>Competenze fisse Comparto R.Amm.vo Altro Personale</v>
          </cell>
          <cell r="H664" t="str">
            <v>BA2490</v>
          </cell>
          <cell r="I664">
            <v>73010700210</v>
          </cell>
          <cell r="J664" t="str">
            <v>730.107.00210</v>
          </cell>
          <cell r="K664" t="str">
            <v>Competenze fisse Comparto R.Amm.vo Altro Pers.</v>
          </cell>
          <cell r="L664" t="str">
            <v>SI</v>
          </cell>
          <cell r="M664" t="str">
            <v>B.8.B.3) Costo del personale comparto ruolo amministrativo - altro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AB664">
            <v>0</v>
          </cell>
          <cell r="AD664">
            <v>0</v>
          </cell>
          <cell r="AE664">
            <v>0</v>
          </cell>
        </row>
        <row r="665">
          <cell r="F665" t="str">
            <v>Disattivare al 01/01/2023</v>
          </cell>
          <cell r="G665" t="str">
            <v>Competenze da fondo condizioni di lavoro e incarichi Comparto R. Amm.vo Altro Personale</v>
          </cell>
          <cell r="H665" t="str">
            <v>BA2490</v>
          </cell>
          <cell r="I665">
            <v>73010700235</v>
          </cell>
          <cell r="J665" t="str">
            <v>730.107.00235</v>
          </cell>
          <cell r="K665" t="str">
            <v>Competenze da fondo condizioni di lavoro e incarichi Comparto R. Amm.vo Altro Personale</v>
          </cell>
          <cell r="L665" t="str">
            <v>SI</v>
          </cell>
          <cell r="M665" t="str">
            <v>B.8.B.3) Costo del personale comparto ruolo amministrativo - altro</v>
          </cell>
          <cell r="N665">
            <v>0</v>
          </cell>
          <cell r="O665">
            <v>0</v>
          </cell>
          <cell r="P665">
            <v>0</v>
          </cell>
          <cell r="R665">
            <v>0</v>
          </cell>
          <cell r="T665">
            <v>0</v>
          </cell>
          <cell r="U665">
            <v>0</v>
          </cell>
          <cell r="V665">
            <v>0</v>
          </cell>
          <cell r="AB665">
            <v>0</v>
          </cell>
          <cell r="AD665">
            <v>0</v>
          </cell>
          <cell r="AE665">
            <v>0</v>
          </cell>
        </row>
        <row r="666">
          <cell r="F666" t="str">
            <v>Disattivare al 01/01/2023</v>
          </cell>
          <cell r="G666" t="str">
            <v>Competenze da fondo premialità e fasce Comparto R. Amm.vo Altro Personale</v>
          </cell>
          <cell r="H666" t="str">
            <v>BA2490</v>
          </cell>
          <cell r="I666">
            <v>73010700245</v>
          </cell>
          <cell r="J666" t="str">
            <v>730.107.00245</v>
          </cell>
          <cell r="K666" t="str">
            <v>Competenze da fondo premialità e fasce Comparto R. Amm.vo Altro Personale</v>
          </cell>
          <cell r="L666" t="str">
            <v>SI</v>
          </cell>
          <cell r="M666" t="str">
            <v>B.8.B.3) Costo del personale comparto ruolo amministrativo - altro</v>
          </cell>
          <cell r="N666">
            <v>0</v>
          </cell>
          <cell r="O666">
            <v>0</v>
          </cell>
          <cell r="P666">
            <v>0</v>
          </cell>
          <cell r="R666">
            <v>0</v>
          </cell>
          <cell r="T666">
            <v>0</v>
          </cell>
          <cell r="U666">
            <v>0</v>
          </cell>
          <cell r="V666">
            <v>0</v>
          </cell>
          <cell r="AB666">
            <v>0</v>
          </cell>
          <cell r="AD666">
            <v>0</v>
          </cell>
          <cell r="AE666">
            <v>0</v>
          </cell>
        </row>
        <row r="667">
          <cell r="F667" t="str">
            <v>73010700060</v>
          </cell>
          <cell r="G667" t="str">
            <v>Altre competenze extra fondi Comparto R.Amm.vo Altro Personale</v>
          </cell>
          <cell r="H667" t="str">
            <v>BA2490</v>
          </cell>
          <cell r="I667">
            <v>73010700250</v>
          </cell>
          <cell r="J667" t="str">
            <v>730.107.00250</v>
          </cell>
          <cell r="K667" t="str">
            <v>Altre competenze extra fondi Comparto R.Amm.vo Altro Pers.</v>
          </cell>
          <cell r="L667" t="str">
            <v>SI</v>
          </cell>
          <cell r="M667" t="str">
            <v>B.8.B.3) Costo del personale comparto ruolo amministrativo - altro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AB667">
            <v>0</v>
          </cell>
          <cell r="AD667">
            <v>0</v>
          </cell>
          <cell r="AE667">
            <v>0</v>
          </cell>
        </row>
        <row r="668">
          <cell r="F668" t="str">
            <v>73010700065</v>
          </cell>
          <cell r="G668" t="str">
            <v>Ferie maturate e non godute Comparto R.Amm.vo Altro Personale</v>
          </cell>
          <cell r="H668" t="str">
            <v>BA2490</v>
          </cell>
          <cell r="I668">
            <v>73010700260</v>
          </cell>
          <cell r="J668" t="str">
            <v>730.107.00260</v>
          </cell>
          <cell r="K668" t="str">
            <v>Ferie maturate e non godute Comparto R.Amm.vo Altro Pers.</v>
          </cell>
          <cell r="L668" t="str">
            <v>SI</v>
          </cell>
          <cell r="M668" t="str">
            <v>B.8.B.3) Costo del personale comparto ruolo amministrativo - altro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AB668">
            <v>0</v>
          </cell>
          <cell r="AD668">
            <v>0</v>
          </cell>
          <cell r="AE668">
            <v>0</v>
          </cell>
        </row>
        <row r="669">
          <cell r="F669" t="str">
            <v>73010700070</v>
          </cell>
          <cell r="G669" t="str">
            <v>Oneri sociali su ferie maturate e non godute Comparto R.Amm.vo Altro Personale</v>
          </cell>
          <cell r="H669" t="str">
            <v>BA2490</v>
          </cell>
          <cell r="I669">
            <v>73010700270</v>
          </cell>
          <cell r="J669" t="str">
            <v>730.107.00270</v>
          </cell>
          <cell r="K669" t="str">
            <v>Oneri sociali su ferie maturate e non godute Comparto R.Amm.vo Altro Pers.</v>
          </cell>
          <cell r="L669" t="str">
            <v>SI</v>
          </cell>
          <cell r="M669" t="str">
            <v>B.8.B.3) Costo del personale comparto ruolo amministrativo - altro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AB669">
            <v>0</v>
          </cell>
          <cell r="AD669">
            <v>0</v>
          </cell>
          <cell r="AE669">
            <v>0</v>
          </cell>
        </row>
        <row r="670">
          <cell r="F670" t="str">
            <v>73010700075</v>
          </cell>
          <cell r="G670" t="str">
            <v>Oneri sociali su restanti retribuzioni Comparto R.Amm.vo Altro Personale</v>
          </cell>
          <cell r="H670" t="str">
            <v>BA2490</v>
          </cell>
          <cell r="I670">
            <v>73010700280</v>
          </cell>
          <cell r="J670" t="str">
            <v>730.107.00280</v>
          </cell>
          <cell r="K670" t="str">
            <v>Oneri sociali su restanti retribuzioni Comparto R.Amm.vo Altro Pers.</v>
          </cell>
          <cell r="L670" t="str">
            <v>SI</v>
          </cell>
          <cell r="M670" t="str">
            <v>B.8.B.3) Costo del personale comparto ruolo amministrativo - altro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AB670">
            <v>0</v>
          </cell>
          <cell r="AD670">
            <v>0</v>
          </cell>
          <cell r="AE670">
            <v>0</v>
          </cell>
        </row>
        <row r="671">
          <cell r="F671" t="str">
            <v>733</v>
          </cell>
          <cell r="G671" t="str">
            <v>ONERI DIVERSI DI GESTIONE</v>
          </cell>
          <cell r="I671">
            <v>733</v>
          </cell>
          <cell r="J671" t="str">
            <v>733</v>
          </cell>
          <cell r="K671" t="str">
            <v>ONERI DIVERSI DI GESTIONE</v>
          </cell>
          <cell r="L671" t="str">
            <v>NO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AB671">
            <v>0</v>
          </cell>
          <cell r="AD671">
            <v>0</v>
          </cell>
          <cell r="AE671">
            <v>0</v>
          </cell>
        </row>
        <row r="672">
          <cell r="F672" t="str">
            <v>733100</v>
          </cell>
          <cell r="G672" t="str">
            <v>ORGANI SOCIALI</v>
          </cell>
          <cell r="I672">
            <v>733100</v>
          </cell>
          <cell r="J672" t="str">
            <v>733.100</v>
          </cell>
          <cell r="K672" t="str">
            <v>ORGANI SOCIALI</v>
          </cell>
          <cell r="L672" t="str">
            <v>NO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AB672">
            <v>0</v>
          </cell>
          <cell r="AD672">
            <v>0</v>
          </cell>
          <cell r="AE672">
            <v>0</v>
          </cell>
        </row>
        <row r="673">
          <cell r="F673" t="str">
            <v>73310000005</v>
          </cell>
          <cell r="G673" t="str">
            <v>Compensi per Direttore Generale</v>
          </cell>
          <cell r="H673" t="str">
            <v>BA2540</v>
          </cell>
          <cell r="I673">
            <v>73310000005</v>
          </cell>
          <cell r="J673" t="str">
            <v>733.100.00005</v>
          </cell>
          <cell r="K673" t="str">
            <v>Compensi per Direttore Generale</v>
          </cell>
          <cell r="L673" t="str">
            <v>SI</v>
          </cell>
          <cell r="M673" t="str">
            <v>B.9.C.1)  Indennità, rimborso spese e oneri sociali per gli Organi Direttivi e Collegio Sindacale</v>
          </cell>
          <cell r="N673">
            <v>221622.41</v>
          </cell>
          <cell r="O673">
            <v>154937.04</v>
          </cell>
          <cell r="P673">
            <v>171971.36</v>
          </cell>
          <cell r="Q673">
            <v>154937.04</v>
          </cell>
          <cell r="R673">
            <v>154937.04</v>
          </cell>
          <cell r="S673">
            <v>185924.4</v>
          </cell>
          <cell r="T673">
            <v>216911.84</v>
          </cell>
          <cell r="U673">
            <v>185924.44</v>
          </cell>
          <cell r="V673">
            <v>139443.32999999999</v>
          </cell>
          <cell r="W673">
            <v>142025.62</v>
          </cell>
          <cell r="AB673">
            <v>154937.04</v>
          </cell>
          <cell r="AD673">
            <v>154937.04</v>
          </cell>
          <cell r="AE673">
            <v>154937.04</v>
          </cell>
        </row>
        <row r="674">
          <cell r="F674" t="str">
            <v>73310000010</v>
          </cell>
          <cell r="G674" t="str">
            <v>Rimb. spese per Direttore Generale</v>
          </cell>
          <cell r="H674" t="str">
            <v>BA2540</v>
          </cell>
          <cell r="I674">
            <v>73310000010</v>
          </cell>
          <cell r="J674" t="str">
            <v>733.100.00010</v>
          </cell>
          <cell r="K674" t="str">
            <v>Rimb. spese per Direttore Generale</v>
          </cell>
          <cell r="L674" t="str">
            <v>SI</v>
          </cell>
          <cell r="M674" t="str">
            <v>B.9.C.1)  Indennità, rimborso spese e oneri sociali per gli Organi Direttivi e Collegio Sindacale</v>
          </cell>
          <cell r="N674">
            <v>969.56</v>
          </cell>
          <cell r="O674">
            <v>0</v>
          </cell>
          <cell r="P674">
            <v>304.5</v>
          </cell>
          <cell r="Q674">
            <v>151.73333333333332</v>
          </cell>
          <cell r="R674">
            <v>413.8</v>
          </cell>
          <cell r="S674">
            <v>0</v>
          </cell>
          <cell r="T674">
            <v>1553</v>
          </cell>
          <cell r="U674">
            <v>1473.3000000000002</v>
          </cell>
          <cell r="V674">
            <v>1104.98</v>
          </cell>
          <cell r="W674">
            <v>982.2</v>
          </cell>
          <cell r="AB674">
            <v>1173.2</v>
          </cell>
          <cell r="AD674">
            <v>1173.2</v>
          </cell>
          <cell r="AE674">
            <v>1173.2</v>
          </cell>
        </row>
        <row r="675">
          <cell r="F675" t="str">
            <v>73310000015</v>
          </cell>
          <cell r="G675" t="str">
            <v>Oneri sociali per Direttore Generale</v>
          </cell>
          <cell r="H675" t="str">
            <v>BA2540</v>
          </cell>
          <cell r="I675">
            <v>73310000015</v>
          </cell>
          <cell r="J675" t="str">
            <v>733.100.00015</v>
          </cell>
          <cell r="K675" t="str">
            <v>Oneri sociali per Direttore Generale</v>
          </cell>
          <cell r="L675" t="str">
            <v>SI</v>
          </cell>
          <cell r="M675" t="str">
            <v>B.9.C.1)  Indennità, rimborso spese e oneri sociali per gli Organi Direttivi e Collegio Sindacale</v>
          </cell>
          <cell r="N675">
            <v>167.56</v>
          </cell>
          <cell r="O675">
            <v>166.8</v>
          </cell>
          <cell r="P675">
            <v>41477.620000000003</v>
          </cell>
          <cell r="Q675">
            <v>78.186666666666667</v>
          </cell>
          <cell r="R675">
            <v>58.64</v>
          </cell>
          <cell r="S675">
            <v>41337.19</v>
          </cell>
          <cell r="T675">
            <v>14750</v>
          </cell>
          <cell r="U675">
            <v>0</v>
          </cell>
          <cell r="V675">
            <v>0</v>
          </cell>
          <cell r="AB675">
            <v>0</v>
          </cell>
          <cell r="AD675">
            <v>0</v>
          </cell>
          <cell r="AE675">
            <v>0</v>
          </cell>
        </row>
        <row r="676">
          <cell r="F676" t="str">
            <v>73310000020</v>
          </cell>
          <cell r="G676" t="str">
            <v>Oneri di gestione relativi al Direttore Generale dipentente di aziende del sistema sanitario regionale in aspettativa</v>
          </cell>
          <cell r="H676" t="str">
            <v>BA2551</v>
          </cell>
          <cell r="I676">
            <v>73310000016</v>
          </cell>
          <cell r="J676" t="str">
            <v>733.100.00016</v>
          </cell>
          <cell r="K676" t="str">
            <v>Oneri di gestione relativi al Direttore Generale dipentente di aziende del sistema sanitario regionale in aspettativa</v>
          </cell>
          <cell r="L676" t="str">
            <v>SI</v>
          </cell>
          <cell r="M676" t="str">
            <v>B.9.C.3)  Altri oneri diversi di gestione da Aziende sanitarie pubbliche della Regione</v>
          </cell>
          <cell r="N676">
            <v>52812.17</v>
          </cell>
          <cell r="O676">
            <v>41337.269999999997</v>
          </cell>
          <cell r="P676">
            <v>0</v>
          </cell>
          <cell r="Q676">
            <v>29857.306666666667</v>
          </cell>
          <cell r="R676">
            <v>36170.019999999997</v>
          </cell>
          <cell r="S676">
            <v>0</v>
          </cell>
          <cell r="T676">
            <v>56833.21</v>
          </cell>
          <cell r="U676">
            <v>59129.729999999996</v>
          </cell>
          <cell r="V676">
            <v>44347.3</v>
          </cell>
          <cell r="W676">
            <v>48224.75</v>
          </cell>
          <cell r="AB676">
            <v>53198.559999999998</v>
          </cell>
          <cell r="AD676">
            <v>53198.559999999998</v>
          </cell>
          <cell r="AE676">
            <v>53198.559999999998</v>
          </cell>
        </row>
        <row r="677">
          <cell r="F677" t="str">
            <v>73310000025</v>
          </cell>
          <cell r="G677" t="str">
            <v>Compensi per Direttore Amm.vo</v>
          </cell>
          <cell r="H677" t="str">
            <v>BA2540</v>
          </cell>
          <cell r="I677">
            <v>73310000020</v>
          </cell>
          <cell r="J677" t="str">
            <v>733.100.00020</v>
          </cell>
          <cell r="K677" t="str">
            <v>Compensi per Direttore Amm.vo</v>
          </cell>
          <cell r="L677" t="str">
            <v>SI</v>
          </cell>
          <cell r="M677" t="str">
            <v>B.9.C.1)  Indennità, rimborso spese e oneri sociali per gli Organi Direttivi e Collegio Sindacale</v>
          </cell>
          <cell r="N677">
            <v>116534.45</v>
          </cell>
          <cell r="O677">
            <v>85383.97</v>
          </cell>
          <cell r="P677">
            <v>123947.42</v>
          </cell>
          <cell r="Q677">
            <v>123949.63200000001</v>
          </cell>
          <cell r="R677">
            <v>113275.13</v>
          </cell>
          <cell r="S677">
            <v>148739.47</v>
          </cell>
          <cell r="T677">
            <v>150204.79</v>
          </cell>
          <cell r="U677">
            <v>148739.47</v>
          </cell>
          <cell r="V677">
            <v>111554.6</v>
          </cell>
          <cell r="W677">
            <v>103291.3</v>
          </cell>
          <cell r="AB677">
            <v>113620.43</v>
          </cell>
          <cell r="AD677">
            <v>113620.43</v>
          </cell>
          <cell r="AE677">
            <v>113620.43</v>
          </cell>
        </row>
        <row r="678">
          <cell r="F678" t="str">
            <v>73310000030</v>
          </cell>
          <cell r="G678" t="str">
            <v>Rimborso spese per Direttore Amm.vo</v>
          </cell>
          <cell r="H678" t="str">
            <v>BA2540</v>
          </cell>
          <cell r="I678">
            <v>73310000025</v>
          </cell>
          <cell r="J678" t="str">
            <v>733.100.00025</v>
          </cell>
          <cell r="K678" t="str">
            <v>Rimborso spese per Direttore Amm.vo</v>
          </cell>
          <cell r="L678" t="str">
            <v>SI</v>
          </cell>
          <cell r="M678" t="str">
            <v>B.9.C.1)  Indennità, rimborso spese e oneri sociali per gli Organi Direttivi e Collegio Sindacale</v>
          </cell>
          <cell r="N678">
            <v>0</v>
          </cell>
          <cell r="O678">
            <v>0</v>
          </cell>
          <cell r="P678">
            <v>3192.43</v>
          </cell>
          <cell r="Q678">
            <v>0</v>
          </cell>
          <cell r="R678">
            <v>266.97000000000003</v>
          </cell>
          <cell r="S678">
            <v>0</v>
          </cell>
          <cell r="T678">
            <v>386.3</v>
          </cell>
          <cell r="U678">
            <v>0</v>
          </cell>
          <cell r="V678">
            <v>0</v>
          </cell>
          <cell r="W678">
            <v>181.9</v>
          </cell>
          <cell r="AB678">
            <v>181.9</v>
          </cell>
          <cell r="AD678">
            <v>181.9</v>
          </cell>
          <cell r="AE678">
            <v>181.9</v>
          </cell>
        </row>
        <row r="679">
          <cell r="F679" t="str">
            <v>73310000035</v>
          </cell>
          <cell r="G679" t="str">
            <v>Oneri sociali per Direttore Amm.vo</v>
          </cell>
          <cell r="H679" t="str">
            <v>BA2540</v>
          </cell>
          <cell r="I679">
            <v>73310000030</v>
          </cell>
          <cell r="J679" t="str">
            <v>733.100.00030</v>
          </cell>
          <cell r="K679" t="str">
            <v>Oneri sociali per Direttore Amm.vo</v>
          </cell>
          <cell r="L679" t="str">
            <v>SI</v>
          </cell>
          <cell r="M679" t="str">
            <v>B.9.C.1)  Indennità, rimborso spese e oneri sociali per gli Organi Direttivi e Collegio Sindacale</v>
          </cell>
          <cell r="N679">
            <v>29139.93</v>
          </cell>
          <cell r="O679">
            <v>20867.43</v>
          </cell>
          <cell r="P679">
            <v>16546.52</v>
          </cell>
          <cell r="Q679">
            <v>5673.16</v>
          </cell>
          <cell r="R679">
            <v>27495.4</v>
          </cell>
          <cell r="S679">
            <v>33069.74</v>
          </cell>
          <cell r="T679">
            <v>40342.29</v>
          </cell>
          <cell r="U679">
            <v>0</v>
          </cell>
          <cell r="V679">
            <v>22049.59</v>
          </cell>
          <cell r="W679">
            <v>30316.959999999999</v>
          </cell>
          <cell r="AB679">
            <v>33072.75</v>
          </cell>
          <cell r="AD679">
            <v>33072.75</v>
          </cell>
          <cell r="AE679">
            <v>33072.75</v>
          </cell>
        </row>
        <row r="680">
          <cell r="F680" t="str">
            <v>73310000040</v>
          </cell>
          <cell r="G680" t="str">
            <v>Oneri di gestione relativi al Direttore Amminsitrativo dipentente di aziende del sistema sanitario regionale in aspettativa</v>
          </cell>
          <cell r="H680" t="str">
            <v>BA2551</v>
          </cell>
          <cell r="I680">
            <v>73310000031</v>
          </cell>
          <cell r="J680" t="str">
            <v>733.100.00031</v>
          </cell>
          <cell r="K680" t="str">
            <v>Oneri di gestione relativi al Direttore Amminsitrativo dipentente di aziende del sistema sanitario regionale in aspettativa</v>
          </cell>
          <cell r="L680" t="str">
            <v>SI</v>
          </cell>
          <cell r="M680" t="str">
            <v>B.9.C.3)  Altri oneri diversi di gestione da Aziende sanitarie pubbliche della Regione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33069.74</v>
          </cell>
          <cell r="V680">
            <v>0</v>
          </cell>
          <cell r="AB680">
            <v>0</v>
          </cell>
          <cell r="AD680">
            <v>0</v>
          </cell>
          <cell r="AE680">
            <v>0</v>
          </cell>
        </row>
        <row r="681">
          <cell r="F681" t="str">
            <v>73310000045</v>
          </cell>
          <cell r="G681" t="str">
            <v>Compensi per Direttore Sanitario</v>
          </cell>
          <cell r="H681" t="str">
            <v>BA2540</v>
          </cell>
          <cell r="I681">
            <v>73310000035</v>
          </cell>
          <cell r="J681" t="str">
            <v>733.100.00035</v>
          </cell>
          <cell r="K681" t="str">
            <v>Compensi per Direttore Sanitario</v>
          </cell>
          <cell r="L681" t="str">
            <v>SI</v>
          </cell>
          <cell r="M681" t="str">
            <v>B.9.C.1)  Indennità, rimborso spese e oneri sociali per gli Organi Direttivi e Collegio Sindacale</v>
          </cell>
          <cell r="N681">
            <v>139579.22</v>
          </cell>
          <cell r="O681">
            <v>142542.28</v>
          </cell>
          <cell r="P681">
            <v>123949.56</v>
          </cell>
          <cell r="Q681">
            <v>123949.56</v>
          </cell>
          <cell r="R681">
            <v>123949.56</v>
          </cell>
          <cell r="S681">
            <v>148739.47</v>
          </cell>
          <cell r="T681">
            <v>173529.38</v>
          </cell>
          <cell r="U681">
            <v>148739.47</v>
          </cell>
          <cell r="V681">
            <v>111554.6</v>
          </cell>
          <cell r="W681">
            <v>113620.43</v>
          </cell>
          <cell r="AB681">
            <v>123949.56</v>
          </cell>
          <cell r="AD681">
            <v>123949.56</v>
          </cell>
          <cell r="AE681">
            <v>123949.56</v>
          </cell>
        </row>
        <row r="682">
          <cell r="F682" t="str">
            <v>73310000050</v>
          </cell>
          <cell r="G682" t="str">
            <v>Rimborso spese per Direttore Sanitario</v>
          </cell>
          <cell r="H682" t="str">
            <v>BA2540</v>
          </cell>
          <cell r="I682">
            <v>73310000040</v>
          </cell>
          <cell r="J682" t="str">
            <v>733.100.00040</v>
          </cell>
          <cell r="K682" t="str">
            <v>Rimborso spese per Direttore Sanitario</v>
          </cell>
          <cell r="L682" t="str">
            <v>SI</v>
          </cell>
          <cell r="M682" t="str">
            <v>B.9.C.1)  Indennità, rimborso spese e oneri sociali per gli Organi Direttivi e Collegio Sindacale</v>
          </cell>
          <cell r="N682">
            <v>0</v>
          </cell>
          <cell r="O682">
            <v>0</v>
          </cell>
          <cell r="P682">
            <v>539.70000000000005</v>
          </cell>
          <cell r="Q682">
            <v>0</v>
          </cell>
          <cell r="R682">
            <v>0</v>
          </cell>
          <cell r="S682">
            <v>0</v>
          </cell>
          <cell r="T682">
            <v>19.899999999999999</v>
          </cell>
          <cell r="U682">
            <v>1071</v>
          </cell>
          <cell r="V682">
            <v>803.25</v>
          </cell>
          <cell r="W682">
            <v>714</v>
          </cell>
          <cell r="AB682">
            <v>1834.21</v>
          </cell>
          <cell r="AD682">
            <v>1834.21</v>
          </cell>
          <cell r="AE682">
            <v>1834.21</v>
          </cell>
        </row>
        <row r="683">
          <cell r="F683" t="str">
            <v>73310000055</v>
          </cell>
          <cell r="G683" t="str">
            <v>Oneri sociali per Direttore Sanitario</v>
          </cell>
          <cell r="H683" t="str">
            <v>BA2540</v>
          </cell>
          <cell r="I683">
            <v>73310000045</v>
          </cell>
          <cell r="J683" t="str">
            <v>733.100.00045</v>
          </cell>
          <cell r="K683" t="str">
            <v>Oneri sociali per Direttore Sanitario</v>
          </cell>
          <cell r="L683" t="str">
            <v>SI</v>
          </cell>
          <cell r="M683" t="str">
            <v>B.9.C.1)  Indennità, rimborso spese e oneri sociali per gli Organi Direttivi e Collegio Sindacale</v>
          </cell>
          <cell r="N683">
            <v>0</v>
          </cell>
          <cell r="O683">
            <v>37494.49</v>
          </cell>
          <cell r="P683">
            <v>33069.480000000003</v>
          </cell>
          <cell r="Q683">
            <v>5634.0666666666666</v>
          </cell>
          <cell r="R683">
            <v>33069.58</v>
          </cell>
          <cell r="S683">
            <v>33069.74</v>
          </cell>
          <cell r="T683">
            <v>11800</v>
          </cell>
          <cell r="U683">
            <v>0</v>
          </cell>
          <cell r="V683">
            <v>0</v>
          </cell>
          <cell r="AB683">
            <v>0</v>
          </cell>
          <cell r="AD683">
            <v>0</v>
          </cell>
          <cell r="AE683">
            <v>0</v>
          </cell>
        </row>
        <row r="684">
          <cell r="F684" t="str">
            <v>73310000060</v>
          </cell>
          <cell r="G684" t="str">
            <v>Oneri di gestione relativi al Direttore Sanitario dipentente di aziende del sistema sanitario regionale in aspettativa</v>
          </cell>
          <cell r="H684" t="str">
            <v>BA2551</v>
          </cell>
          <cell r="I684">
            <v>73310000046</v>
          </cell>
          <cell r="J684" t="str">
            <v>733.100.00046</v>
          </cell>
          <cell r="K684" t="str">
            <v>Oneri di gestione relativi al Direttore Sanitario dipentente di aziende del sistema sanitario regionale in aspettativa</v>
          </cell>
          <cell r="L684" t="str">
            <v>SI</v>
          </cell>
          <cell r="M684" t="str">
            <v>B.9.C.3)  Altri oneri diversi di gestione da Aziende sanitarie pubbliche della Regione</v>
          </cell>
          <cell r="N684">
            <v>36789.35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33069.58</v>
          </cell>
          <cell r="U684">
            <v>33069.74</v>
          </cell>
          <cell r="V684">
            <v>24802.31</v>
          </cell>
          <cell r="W684">
            <v>8270.6299999999992</v>
          </cell>
          <cell r="AB684">
            <v>13724.76</v>
          </cell>
          <cell r="AD684">
            <v>13724.76</v>
          </cell>
          <cell r="AE684">
            <v>13724.76</v>
          </cell>
        </row>
        <row r="685">
          <cell r="F685" t="str">
            <v>73310000065</v>
          </cell>
          <cell r="G685" t="str">
            <v>Compensi per Direttore Scientifico</v>
          </cell>
          <cell r="H685" t="str">
            <v>BA2540</v>
          </cell>
          <cell r="I685">
            <v>73310000050</v>
          </cell>
          <cell r="J685" t="str">
            <v>733.100.00050</v>
          </cell>
          <cell r="K685" t="str">
            <v>Compensi per Direttore Scientifico</v>
          </cell>
          <cell r="L685" t="str">
            <v>SI</v>
          </cell>
          <cell r="M685" t="str">
            <v>B.9.C.1)  Indennità, rimborso spese e oneri sociali per gli Organi Direttivi e Collegio Sindacale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AB685">
            <v>0</v>
          </cell>
          <cell r="AD685">
            <v>0</v>
          </cell>
          <cell r="AE685">
            <v>0</v>
          </cell>
        </row>
        <row r="686">
          <cell r="F686" t="str">
            <v>73310000070</v>
          </cell>
          <cell r="G686" t="str">
            <v>Rimborso spese per Direttore Scientifico</v>
          </cell>
          <cell r="H686" t="str">
            <v>BA2540</v>
          </cell>
          <cell r="I686">
            <v>73310000055</v>
          </cell>
          <cell r="J686" t="str">
            <v>733.100.00055</v>
          </cell>
          <cell r="K686" t="str">
            <v>Rimborso spese per Direttore Scientifico</v>
          </cell>
          <cell r="L686" t="str">
            <v>SI</v>
          </cell>
          <cell r="M686" t="str">
            <v>B.9.C.1)  Indennità, rimborso spese e oneri sociali per gli Organi Direttivi e Collegio Sindacale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AB686">
            <v>0</v>
          </cell>
          <cell r="AD686">
            <v>0</v>
          </cell>
          <cell r="AE686">
            <v>0</v>
          </cell>
        </row>
        <row r="687">
          <cell r="F687" t="str">
            <v>73310000075</v>
          </cell>
          <cell r="G687" t="str">
            <v>Oneri sociali per Direttore Scientifico</v>
          </cell>
          <cell r="H687" t="str">
            <v>BA2540</v>
          </cell>
          <cell r="I687">
            <v>73310000060</v>
          </cell>
          <cell r="J687" t="str">
            <v>733.100.00060</v>
          </cell>
          <cell r="K687" t="str">
            <v>Oneri sociali per Direttore Scientifico</v>
          </cell>
          <cell r="L687" t="str">
            <v>SI</v>
          </cell>
          <cell r="M687" t="str">
            <v>B.9.C.1)  Indennità, rimborso spese e oneri sociali per gli Organi Direttivi e Collegio Sindacale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AB687">
            <v>0</v>
          </cell>
          <cell r="AD687">
            <v>0</v>
          </cell>
          <cell r="AE687">
            <v>0</v>
          </cell>
        </row>
        <row r="688">
          <cell r="F688" t="str">
            <v>73310000080</v>
          </cell>
          <cell r="G688" t="str">
            <v>Compensi per Collegio Sindacale</v>
          </cell>
          <cell r="H688" t="str">
            <v>BA2540</v>
          </cell>
          <cell r="I688">
            <v>73310000065</v>
          </cell>
          <cell r="J688" t="str">
            <v>733.100.00065</v>
          </cell>
          <cell r="K688" t="str">
            <v>Compensi per Collegio Sindacale</v>
          </cell>
          <cell r="L688" t="str">
            <v>SI</v>
          </cell>
          <cell r="M688" t="str">
            <v>B.9.C.1)  Indennità, rimborso spese e oneri sociali per gli Organi Direttivi e Collegio Sindacale</v>
          </cell>
          <cell r="N688">
            <v>50009.85</v>
          </cell>
          <cell r="O688">
            <v>57317.120000000003</v>
          </cell>
          <cell r="P688">
            <v>37870.120000000003</v>
          </cell>
          <cell r="Q688">
            <v>34662.44</v>
          </cell>
          <cell r="R688">
            <v>40954.910000000003</v>
          </cell>
          <cell r="S688">
            <v>40954.910000000003</v>
          </cell>
          <cell r="T688">
            <v>59112.74</v>
          </cell>
          <cell r="U688">
            <v>87703.33</v>
          </cell>
          <cell r="V688">
            <v>65777.5</v>
          </cell>
          <cell r="W688">
            <v>53497.919999999998</v>
          </cell>
          <cell r="AB688">
            <v>63951.11</v>
          </cell>
          <cell r="AD688">
            <v>63951.11</v>
          </cell>
          <cell r="AE688">
            <v>63951.11</v>
          </cell>
        </row>
        <row r="689">
          <cell r="F689" t="str">
            <v>73310000085</v>
          </cell>
          <cell r="G689" t="str">
            <v>Rimborso spese per Collegio Sindacale</v>
          </cell>
          <cell r="H689" t="str">
            <v>BA2540</v>
          </cell>
          <cell r="I689">
            <v>73310000070</v>
          </cell>
          <cell r="J689" t="str">
            <v>733.100.00070</v>
          </cell>
          <cell r="K689" t="str">
            <v>Rimborso spese per Collegio Sindacale</v>
          </cell>
          <cell r="L689" t="str">
            <v>SI</v>
          </cell>
          <cell r="M689" t="str">
            <v>B.9.C.1)  Indennità, rimborso spese e oneri sociali per gli Organi Direttivi e Collegio Sindacale</v>
          </cell>
          <cell r="N689">
            <v>996.53</v>
          </cell>
          <cell r="O689">
            <v>902.81</v>
          </cell>
          <cell r="P689">
            <v>1057.54</v>
          </cell>
          <cell r="Q689">
            <v>138.98666666666665</v>
          </cell>
          <cell r="R689">
            <v>126.18</v>
          </cell>
          <cell r="S689">
            <v>126.18</v>
          </cell>
          <cell r="T689">
            <v>9605.32</v>
          </cell>
          <cell r="U689">
            <v>7917.6171428571424</v>
          </cell>
          <cell r="V689">
            <v>5938.21</v>
          </cell>
          <cell r="W689">
            <v>9976.07</v>
          </cell>
          <cell r="AB689">
            <v>10622.14</v>
          </cell>
          <cell r="AD689">
            <v>10622.14</v>
          </cell>
          <cell r="AE689">
            <v>10622.14</v>
          </cell>
        </row>
        <row r="690">
          <cell r="F690" t="str">
            <v>73310000090</v>
          </cell>
          <cell r="G690" t="str">
            <v>Oneri sociali per Collegio Sindacale</v>
          </cell>
          <cell r="H690" t="str">
            <v>BA2540</v>
          </cell>
          <cell r="I690">
            <v>73310000075</v>
          </cell>
          <cell r="J690" t="str">
            <v>733.100.00075</v>
          </cell>
          <cell r="K690" t="str">
            <v>Oneri sociali per Collegio Sindacale</v>
          </cell>
          <cell r="L690" t="str">
            <v>SI</v>
          </cell>
          <cell r="M690" t="str">
            <v>B.9.C.1)  Indennità, rimborso spese e oneri sociali per gli Organi Direttivi e Collegio Sindacale</v>
          </cell>
          <cell r="N690">
            <v>1624.67</v>
          </cell>
          <cell r="O690">
            <v>1663.4</v>
          </cell>
          <cell r="P690">
            <v>919.91</v>
          </cell>
          <cell r="Q690">
            <v>1288.3466666666666</v>
          </cell>
          <cell r="R690">
            <v>1129.17</v>
          </cell>
          <cell r="S690">
            <v>1129.17</v>
          </cell>
          <cell r="T690">
            <v>2010.65</v>
          </cell>
          <cell r="U690">
            <v>2585.16</v>
          </cell>
          <cell r="V690">
            <v>1938.87</v>
          </cell>
          <cell r="W690">
            <v>1589.35</v>
          </cell>
          <cell r="AB690">
            <v>2074</v>
          </cell>
          <cell r="AD690">
            <v>2074</v>
          </cell>
          <cell r="AE690">
            <v>2074</v>
          </cell>
        </row>
        <row r="691">
          <cell r="F691" t="str">
            <v>73310000095</v>
          </cell>
          <cell r="G691" t="str">
            <v>Indennità, rimborso spese e oneri sociali per organi direttivi e collegio sindacale</v>
          </cell>
          <cell r="H691" t="str">
            <v>BA2540</v>
          </cell>
          <cell r="I691">
            <v>73310000080</v>
          </cell>
          <cell r="J691" t="str">
            <v>733.100.00080</v>
          </cell>
          <cell r="K691" t="str">
            <v>Indenn. e rimb. spese membri di comm. e altri org.</v>
          </cell>
          <cell r="L691" t="str">
            <v>SI</v>
          </cell>
          <cell r="M691" t="str">
            <v>B.9.C.1)  Indennità, rimborso spese e oneri sociali per gli Organi Direttivi e Collegio Sindacale</v>
          </cell>
          <cell r="N691">
            <v>958427.39</v>
          </cell>
          <cell r="O691">
            <v>692121.64</v>
          </cell>
          <cell r="P691">
            <v>857711.52</v>
          </cell>
          <cell r="Q691">
            <v>951949.77333333332</v>
          </cell>
          <cell r="R691">
            <v>948319.57</v>
          </cell>
          <cell r="S691">
            <v>960000</v>
          </cell>
          <cell r="T691">
            <v>1035551.5</v>
          </cell>
          <cell r="U691">
            <v>975530.17499999993</v>
          </cell>
          <cell r="V691">
            <v>789306.58</v>
          </cell>
          <cell r="W691">
            <v>967324.59</v>
          </cell>
          <cell r="AB691">
            <v>975530.17499999993</v>
          </cell>
          <cell r="AD691">
            <v>975530.17499999993</v>
          </cell>
          <cell r="AE691">
            <v>975530.18</v>
          </cell>
        </row>
        <row r="692">
          <cell r="F692" t="str">
            <v>73310000100</v>
          </cell>
          <cell r="G692" t="str">
            <v>Comp. per Consiglio Indirizzo e verifiche (IRCCS)</v>
          </cell>
          <cell r="H692" t="str">
            <v>BA2540</v>
          </cell>
          <cell r="I692">
            <v>73310000085</v>
          </cell>
          <cell r="J692" t="str">
            <v>733.100.00085</v>
          </cell>
          <cell r="K692" t="str">
            <v>Comp. per Consiglio Indirizzo e verifiche (IRCCS)</v>
          </cell>
          <cell r="L692" t="str">
            <v>SI</v>
          </cell>
          <cell r="M692" t="str">
            <v>B.9.C.1)  Indennità, rimborso spese e oneri sociali per gli Organi Direttivi e Collegio Sindacale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AB692">
            <v>0</v>
          </cell>
          <cell r="AD692">
            <v>0</v>
          </cell>
          <cell r="AE692">
            <v>0</v>
          </cell>
        </row>
        <row r="693">
          <cell r="F693" t="str">
            <v>733105</v>
          </cell>
          <cell r="G693" t="str">
            <v>ALTRI ONERI</v>
          </cell>
          <cell r="I693">
            <v>733105</v>
          </cell>
          <cell r="J693" t="str">
            <v>733.105</v>
          </cell>
          <cell r="K693" t="str">
            <v>ALTRI ONERI</v>
          </cell>
          <cell r="L693" t="str">
            <v>NO</v>
          </cell>
          <cell r="N693">
            <v>0</v>
          </cell>
          <cell r="O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AB693">
            <v>0</v>
          </cell>
          <cell r="AD693">
            <v>0</v>
          </cell>
          <cell r="AE693">
            <v>0</v>
          </cell>
        </row>
        <row r="694">
          <cell r="F694" t="str">
            <v>73310500005</v>
          </cell>
          <cell r="G694" t="str">
            <v>Spese di promozione</v>
          </cell>
          <cell r="H694" t="str">
            <v>BA2550</v>
          </cell>
          <cell r="I694">
            <v>73310500005</v>
          </cell>
          <cell r="J694" t="str">
            <v>733.105.00005</v>
          </cell>
          <cell r="K694" t="str">
            <v>Spese di promozione</v>
          </cell>
          <cell r="L694" t="str">
            <v>SI</v>
          </cell>
          <cell r="M694" t="str">
            <v>B.9.C.2)  Altri oneri diversi di gestione</v>
          </cell>
          <cell r="N694">
            <v>0</v>
          </cell>
          <cell r="O694">
            <v>1098.2</v>
          </cell>
          <cell r="P694">
            <v>9608.93</v>
          </cell>
          <cell r="Q694">
            <v>113.33333333333333</v>
          </cell>
          <cell r="R694">
            <v>535</v>
          </cell>
          <cell r="S694">
            <v>404.37</v>
          </cell>
          <cell r="T694">
            <v>1471.88</v>
          </cell>
          <cell r="U694">
            <v>128.57142857142856</v>
          </cell>
          <cell r="V694">
            <v>75</v>
          </cell>
          <cell r="W694">
            <v>75</v>
          </cell>
          <cell r="AB694">
            <v>128.57142857142856</v>
          </cell>
          <cell r="AD694">
            <v>128.57142857142856</v>
          </cell>
          <cell r="AE694">
            <v>128.57</v>
          </cell>
        </row>
        <row r="695">
          <cell r="F695" t="str">
            <v>73310500010</v>
          </cell>
          <cell r="G695" t="str">
            <v>Onorari e spese legali per resistenza in giudizio</v>
          </cell>
          <cell r="H695" t="str">
            <v>BA2550</v>
          </cell>
          <cell r="I695">
            <v>73310500025</v>
          </cell>
          <cell r="J695" t="str">
            <v>733.105.00025</v>
          </cell>
          <cell r="K695" t="str">
            <v>Onorari e spese legali per resistenza in giudizio</v>
          </cell>
          <cell r="L695" t="str">
            <v>SI</v>
          </cell>
          <cell r="M695" t="str">
            <v>B.9.C.2)  Altri oneri diversi di gestione</v>
          </cell>
          <cell r="N695">
            <v>511295.27</v>
          </cell>
          <cell r="O695">
            <v>731639.53</v>
          </cell>
          <cell r="P695">
            <v>385906.38</v>
          </cell>
          <cell r="Q695">
            <v>455372.98666666663</v>
          </cell>
          <cell r="R695">
            <v>469452.01</v>
          </cell>
          <cell r="S695">
            <v>125618.4</v>
          </cell>
          <cell r="T695">
            <v>131389.01</v>
          </cell>
          <cell r="U695">
            <v>442251.79</v>
          </cell>
          <cell r="V695">
            <v>394276.1</v>
          </cell>
          <cell r="W695">
            <v>378244.95</v>
          </cell>
          <cell r="AB695">
            <v>442251.79</v>
          </cell>
          <cell r="AD695">
            <v>442251.79</v>
          </cell>
          <cell r="AE695">
            <v>442251.79</v>
          </cell>
        </row>
        <row r="696">
          <cell r="F696" t="str">
            <v>73310500015</v>
          </cell>
          <cell r="G696" t="str">
            <v>Onorari e spese legali da condanne</v>
          </cell>
          <cell r="H696" t="str">
            <v>BA2550</v>
          </cell>
          <cell r="I696">
            <v>73310500030</v>
          </cell>
          <cell r="J696" t="str">
            <v>733.105.00030</v>
          </cell>
          <cell r="K696" t="str">
            <v>Onorari e spese legali da condanne</v>
          </cell>
          <cell r="L696" t="str">
            <v>SI</v>
          </cell>
          <cell r="M696" t="str">
            <v>B.9.C.2)  Altri oneri diversi di gestione</v>
          </cell>
          <cell r="N696">
            <v>222888.07</v>
          </cell>
          <cell r="O696">
            <v>230271.33</v>
          </cell>
          <cell r="P696">
            <v>499386.01</v>
          </cell>
          <cell r="Q696">
            <v>540000</v>
          </cell>
          <cell r="R696">
            <v>318145.03999999998</v>
          </cell>
          <cell r="S696">
            <v>290025.09000000003</v>
          </cell>
          <cell r="T696">
            <v>384227.46</v>
          </cell>
          <cell r="U696">
            <v>1260708.3149999999</v>
          </cell>
          <cell r="V696">
            <v>1010973.23</v>
          </cell>
          <cell r="W696">
            <v>1107856.24</v>
          </cell>
          <cell r="AB696">
            <v>1260708.3149999999</v>
          </cell>
          <cell r="AC696">
            <v>-970000</v>
          </cell>
          <cell r="AD696">
            <v>290708.31499999994</v>
          </cell>
          <cell r="AE696">
            <v>290708.32</v>
          </cell>
        </row>
        <row r="697">
          <cell r="F697" t="str">
            <v>73310500020</v>
          </cell>
          <cell r="G697" t="str">
            <v>Premi di assicuraz. per furto, incendio ed RC auto</v>
          </cell>
          <cell r="H697" t="str">
            <v>BA1700</v>
          </cell>
          <cell r="I697">
            <v>73310500040</v>
          </cell>
          <cell r="J697" t="str">
            <v>733.105.00040</v>
          </cell>
          <cell r="K697" t="str">
            <v>Premi di assicuraz. per furto, incendio ed RC auto</v>
          </cell>
          <cell r="L697" t="str">
            <v>SI</v>
          </cell>
          <cell r="M697" t="str">
            <v>B.2.B.1.11.B)  Premi di assicurazione - Altri premi assicurativi</v>
          </cell>
          <cell r="N697">
            <v>61082</v>
          </cell>
          <cell r="O697">
            <v>59618.14</v>
          </cell>
          <cell r="P697">
            <v>60817</v>
          </cell>
          <cell r="Q697">
            <v>0</v>
          </cell>
          <cell r="R697">
            <v>55626.559999999998</v>
          </cell>
          <cell r="S697">
            <v>50845</v>
          </cell>
          <cell r="T697">
            <v>30224.51</v>
          </cell>
          <cell r="U697">
            <v>30787.226666666669</v>
          </cell>
          <cell r="V697">
            <v>39264.089999999997</v>
          </cell>
          <cell r="W697">
            <v>39264.089999999997</v>
          </cell>
          <cell r="AB697">
            <v>30787.226666666669</v>
          </cell>
          <cell r="AD697">
            <v>30787.226666666669</v>
          </cell>
          <cell r="AE697">
            <v>30787.23</v>
          </cell>
        </row>
        <row r="698">
          <cell r="F698" t="str">
            <v>73310500025</v>
          </cell>
          <cell r="G698" t="str">
            <v>Premi di assicuraz. respons. civile profess.</v>
          </cell>
          <cell r="H698" t="str">
            <v>BA1690</v>
          </cell>
          <cell r="I698">
            <v>73310500045</v>
          </cell>
          <cell r="J698" t="str">
            <v>733.105.00045</v>
          </cell>
          <cell r="K698" t="str">
            <v>Premi di assicuraz. respons. civile profess.</v>
          </cell>
          <cell r="L698" t="str">
            <v>SI</v>
          </cell>
          <cell r="M698" t="str">
            <v xml:space="preserve">B.2.B.1.11.A)  Premi di assicurazione - R.C. Professionale </v>
          </cell>
          <cell r="N698">
            <v>2163408</v>
          </cell>
          <cell r="O698">
            <v>2517242.87</v>
          </cell>
          <cell r="P698">
            <v>165438.5</v>
          </cell>
          <cell r="Q698">
            <v>2875000</v>
          </cell>
          <cell r="R698">
            <v>2795205.52</v>
          </cell>
          <cell r="S698">
            <v>2875000</v>
          </cell>
          <cell r="T698">
            <v>2542125.9700000002</v>
          </cell>
          <cell r="U698">
            <v>2512443.8166666664</v>
          </cell>
          <cell r="V698">
            <v>3295495.92</v>
          </cell>
          <cell r="W698">
            <v>3300119.52</v>
          </cell>
          <cell r="AB698">
            <v>2629890.33</v>
          </cell>
          <cell r="AD698">
            <v>2629890.33</v>
          </cell>
          <cell r="AE698">
            <v>2629890.33</v>
          </cell>
        </row>
        <row r="699">
          <cell r="F699" t="str">
            <v>73310500030</v>
          </cell>
          <cell r="G699" t="str">
            <v>Altri oneri di gestione</v>
          </cell>
          <cell r="H699" t="str">
            <v>BA2550</v>
          </cell>
          <cell r="I699">
            <v>73310500050</v>
          </cell>
          <cell r="J699" t="str">
            <v>733.105.00050</v>
          </cell>
          <cell r="K699" t="str">
            <v>Altri oneri di gestione</v>
          </cell>
          <cell r="L699" t="str">
            <v>SI</v>
          </cell>
          <cell r="M699" t="str">
            <v>B.9.C.2)  Altri oneri diversi di gestione</v>
          </cell>
          <cell r="N699">
            <v>103130.68</v>
          </cell>
          <cell r="O699">
            <v>34201.040000000001</v>
          </cell>
          <cell r="P699">
            <v>110811.47</v>
          </cell>
          <cell r="Q699">
            <v>0</v>
          </cell>
          <cell r="R699">
            <v>154004.31</v>
          </cell>
          <cell r="S699">
            <v>67445.679999999993</v>
          </cell>
          <cell r="T699">
            <v>124859.97</v>
          </cell>
          <cell r="U699">
            <v>21721.479999999981</v>
          </cell>
          <cell r="V699">
            <v>23763.439999999999</v>
          </cell>
          <cell r="W699">
            <v>1403533.16</v>
          </cell>
          <cell r="AB699">
            <v>21721.479999999981</v>
          </cell>
          <cell r="AD699">
            <v>21721.479999999981</v>
          </cell>
          <cell r="AE699">
            <v>21721.48</v>
          </cell>
        </row>
        <row r="700">
          <cell r="F700" t="str">
            <v>73310500035</v>
          </cell>
          <cell r="G700" t="str">
            <v>Imposte, tasse e tributi</v>
          </cell>
          <cell r="H700" t="str">
            <v>BA2510</v>
          </cell>
          <cell r="I700">
            <v>73310500055</v>
          </cell>
          <cell r="J700" t="str">
            <v>733.105.00055</v>
          </cell>
          <cell r="K700" t="str">
            <v>Imposte, tasse e tributi</v>
          </cell>
          <cell r="L700" t="str">
            <v>SI</v>
          </cell>
          <cell r="M700" t="str">
            <v>B.9.A)  Imposte e tasse (escluso IRAP e IRES)</v>
          </cell>
          <cell r="N700">
            <v>968091.35</v>
          </cell>
          <cell r="O700">
            <v>819220.44</v>
          </cell>
          <cell r="P700">
            <v>717334.36</v>
          </cell>
          <cell r="Q700">
            <v>971418.91999999993</v>
          </cell>
          <cell r="R700">
            <v>871235.26</v>
          </cell>
          <cell r="S700">
            <v>340180.92</v>
          </cell>
          <cell r="T700">
            <v>332711.3</v>
          </cell>
          <cell r="U700">
            <v>535519.19999999995</v>
          </cell>
          <cell r="V700">
            <v>401639.4</v>
          </cell>
          <cell r="W700">
            <v>549011.71</v>
          </cell>
          <cell r="AB700">
            <v>535519.19999999995</v>
          </cell>
          <cell r="AC700">
            <v>200000</v>
          </cell>
          <cell r="AD700">
            <v>735519.2</v>
          </cell>
          <cell r="AE700">
            <v>735519.2</v>
          </cell>
        </row>
        <row r="701">
          <cell r="F701" t="str">
            <v>73310500040</v>
          </cell>
          <cell r="G701" t="str">
            <v>Perdite su crediti</v>
          </cell>
          <cell r="H701" t="str">
            <v>BA2520</v>
          </cell>
          <cell r="I701">
            <v>73310500060</v>
          </cell>
          <cell r="J701" t="str">
            <v>733.105.00060</v>
          </cell>
          <cell r="K701" t="str">
            <v>Perdite su crediti</v>
          </cell>
          <cell r="L701" t="str">
            <v>SI</v>
          </cell>
          <cell r="M701" t="str">
            <v>B.9.B)  Perdite su crediti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AB701">
            <v>0</v>
          </cell>
          <cell r="AD701">
            <v>0</v>
          </cell>
          <cell r="AE701">
            <v>0</v>
          </cell>
        </row>
        <row r="702">
          <cell r="F702" t="str">
            <v>73310500045</v>
          </cell>
          <cell r="G702" t="str">
            <v>Altri oneri diversi di gestione - per Autoassicurazione</v>
          </cell>
          <cell r="H702" t="str">
            <v>BA2552</v>
          </cell>
          <cell r="I702">
            <v>73310500065</v>
          </cell>
          <cell r="J702" t="str">
            <v>733.105.00065</v>
          </cell>
          <cell r="K702" t="str">
            <v xml:space="preserve"> Altri oneri diversi di gestione - per Autoassicurazione</v>
          </cell>
          <cell r="L702" t="str">
            <v>SI</v>
          </cell>
          <cell r="M702" t="str">
            <v>B.9.C.4)  Altri oneri diversi di gestione - per Autoassicurazione</v>
          </cell>
          <cell r="N702">
            <v>16420</v>
          </cell>
          <cell r="O702">
            <v>0</v>
          </cell>
          <cell r="P702">
            <v>0</v>
          </cell>
          <cell r="Q702">
            <v>814099.2666666666</v>
          </cell>
          <cell r="R702">
            <v>623709.16</v>
          </cell>
          <cell r="S702">
            <v>196497.28</v>
          </cell>
          <cell r="T702">
            <v>147372.96</v>
          </cell>
          <cell r="U702">
            <v>130412.31</v>
          </cell>
          <cell r="V702">
            <v>86941.54</v>
          </cell>
          <cell r="W702">
            <v>86941.54</v>
          </cell>
          <cell r="AB702">
            <v>130412.31</v>
          </cell>
          <cell r="AC702">
            <v>-130412.31</v>
          </cell>
          <cell r="AD702">
            <v>0</v>
          </cell>
          <cell r="AE702">
            <v>0</v>
          </cell>
        </row>
        <row r="703">
          <cell r="F703" t="str">
            <v>736</v>
          </cell>
          <cell r="G703" t="str">
            <v>AMMORTAMENTI IMMOBILIZZAZIONI IMMATERIALI</v>
          </cell>
          <cell r="I703">
            <v>736</v>
          </cell>
          <cell r="J703" t="str">
            <v>736</v>
          </cell>
          <cell r="K703" t="str">
            <v>AMMORTAMENTI IMMOBILIZZAZIONI IMMATERIALI</v>
          </cell>
          <cell r="L703" t="str">
            <v>NO</v>
          </cell>
          <cell r="N703">
            <v>0</v>
          </cell>
          <cell r="O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AB703">
            <v>0</v>
          </cell>
          <cell r="AD703">
            <v>0</v>
          </cell>
          <cell r="AE703">
            <v>0</v>
          </cell>
        </row>
        <row r="704">
          <cell r="F704" t="str">
            <v>736100</v>
          </cell>
          <cell r="G704" t="str">
            <v>AMMORTAM. IMMOBILIZZAZ. IMMATERIALI</v>
          </cell>
          <cell r="I704">
            <v>736100</v>
          </cell>
          <cell r="J704" t="str">
            <v>736.100</v>
          </cell>
          <cell r="K704" t="str">
            <v>AMMORTAM. IMMOBILIZZAZ. IMMATERIALI</v>
          </cell>
          <cell r="L704" t="str">
            <v>NO</v>
          </cell>
          <cell r="N704">
            <v>0</v>
          </cell>
          <cell r="O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AB704">
            <v>0</v>
          </cell>
          <cell r="AD704">
            <v>0</v>
          </cell>
          <cell r="AE704">
            <v>0</v>
          </cell>
        </row>
        <row r="705">
          <cell r="F705" t="str">
            <v>73610000005</v>
          </cell>
          <cell r="G705" t="str">
            <v>Amm.to Costi di impianto e di ampliamento</v>
          </cell>
          <cell r="H705" t="str">
            <v>BA2570</v>
          </cell>
          <cell r="I705">
            <v>73610000005</v>
          </cell>
          <cell r="J705" t="str">
            <v>736.100.00005</v>
          </cell>
          <cell r="K705" t="str">
            <v>Amm.to Costi di impianto e di ampliamento</v>
          </cell>
          <cell r="L705" t="str">
            <v>SI</v>
          </cell>
          <cell r="M705" t="str">
            <v>B.10) Ammortamenti delle immobilizzazioni immateriali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AB705">
            <v>0</v>
          </cell>
          <cell r="AD705">
            <v>0</v>
          </cell>
          <cell r="AE705">
            <v>0</v>
          </cell>
        </row>
        <row r="706">
          <cell r="F706" t="str">
            <v>73610000010</v>
          </cell>
          <cell r="G706" t="str">
            <v>Amm.to Costi di ricerca e sviluppo</v>
          </cell>
          <cell r="H706" t="str">
            <v>BA2570</v>
          </cell>
          <cell r="I706">
            <v>73610000010</v>
          </cell>
          <cell r="J706" t="str">
            <v>736.100.00010</v>
          </cell>
          <cell r="K706" t="str">
            <v>Amm.to Costi di ricerca e sviluppo</v>
          </cell>
          <cell r="L706" t="str">
            <v>SI</v>
          </cell>
          <cell r="M706" t="str">
            <v>B.10) Ammortamenti delle immobilizzazioni immateriali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AB706">
            <v>0</v>
          </cell>
          <cell r="AD706">
            <v>0</v>
          </cell>
          <cell r="AE706">
            <v>0</v>
          </cell>
        </row>
        <row r="707">
          <cell r="F707" t="str">
            <v>73610000015</v>
          </cell>
          <cell r="G707" t="str">
            <v>Amm.to Diritti di brev. e utiliz. opere di ingegno</v>
          </cell>
          <cell r="H707" t="str">
            <v>BA2570</v>
          </cell>
          <cell r="I707">
            <v>73610000015</v>
          </cell>
          <cell r="J707" t="str">
            <v>736.100.00015</v>
          </cell>
          <cell r="K707" t="str">
            <v>Amm.to Diritti di brev. e utiliz. opere di ingegno</v>
          </cell>
          <cell r="L707" t="str">
            <v>SI</v>
          </cell>
          <cell r="M707" t="str">
            <v>B.10) Ammortamenti delle immobilizzazioni immateriali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AB707">
            <v>0</v>
          </cell>
          <cell r="AD707">
            <v>0</v>
          </cell>
          <cell r="AE707">
            <v>0</v>
          </cell>
        </row>
        <row r="708">
          <cell r="F708" t="str">
            <v>73610000025</v>
          </cell>
          <cell r="G708" t="str">
            <v>Amm.to Concess. licenze d'uso e marchi</v>
          </cell>
          <cell r="H708" t="str">
            <v>BA2570</v>
          </cell>
          <cell r="I708">
            <v>73610000020</v>
          </cell>
          <cell r="J708" t="str">
            <v>736.100.00020</v>
          </cell>
          <cell r="K708" t="str">
            <v>Amm.to Concess. licenze d'uso e marchi</v>
          </cell>
          <cell r="L708" t="str">
            <v>SI</v>
          </cell>
          <cell r="M708" t="str">
            <v>B.10) Ammortamenti delle immobilizzazioni immateriali</v>
          </cell>
          <cell r="N708">
            <v>433417.79</v>
          </cell>
          <cell r="O708">
            <v>617671</v>
          </cell>
          <cell r="P708">
            <v>648713.16</v>
          </cell>
          <cell r="Q708">
            <v>433417.78666666668</v>
          </cell>
          <cell r="R708">
            <v>591285.56000000006</v>
          </cell>
          <cell r="S708">
            <v>591285.56000000006</v>
          </cell>
          <cell r="T708">
            <v>424756.55</v>
          </cell>
          <cell r="U708">
            <v>424756.56</v>
          </cell>
          <cell r="V708">
            <v>318567.40999999997</v>
          </cell>
          <cell r="AB708">
            <v>424756.56</v>
          </cell>
          <cell r="AD708">
            <v>424756.56</v>
          </cell>
          <cell r="AE708">
            <v>424756.56</v>
          </cell>
        </row>
        <row r="709">
          <cell r="F709" t="str">
            <v>73610000030</v>
          </cell>
          <cell r="G709" t="str">
            <v>Amm.to Pubblicità</v>
          </cell>
          <cell r="H709" t="str">
            <v>BA2570</v>
          </cell>
          <cell r="I709">
            <v>73610000022</v>
          </cell>
          <cell r="J709" t="str">
            <v>736.100.00022</v>
          </cell>
          <cell r="K709" t="str">
            <v>Amm.to Pubblicità</v>
          </cell>
          <cell r="L709" t="str">
            <v>SI</v>
          </cell>
          <cell r="M709" t="str">
            <v>B.10) Ammortamenti delle immobilizzazioni immateriali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AB709">
            <v>0</v>
          </cell>
          <cell r="AD709">
            <v>0</v>
          </cell>
          <cell r="AE709">
            <v>0</v>
          </cell>
        </row>
        <row r="710">
          <cell r="F710" t="str">
            <v>73610000035</v>
          </cell>
          <cell r="G710" t="str">
            <v>Amm.to Altre Immobilizzazioni Immateriali</v>
          </cell>
          <cell r="H710" t="str">
            <v>BA2570</v>
          </cell>
          <cell r="I710">
            <v>73610000024</v>
          </cell>
          <cell r="J710" t="str">
            <v>736.100.00024</v>
          </cell>
          <cell r="K710" t="str">
            <v>Amm.to Altre Immobilizzazioni Immateriali</v>
          </cell>
          <cell r="L710" t="str">
            <v>SI</v>
          </cell>
          <cell r="M710" t="str">
            <v>B.10) Ammortamenti delle immobilizzazioni immateriali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AB710">
            <v>0</v>
          </cell>
          <cell r="AD710">
            <v>0</v>
          </cell>
          <cell r="AE710">
            <v>0</v>
          </cell>
        </row>
        <row r="711">
          <cell r="F711" t="str">
            <v>73610000040</v>
          </cell>
          <cell r="G711" t="str">
            <v>Amm.to Migliorie su beni di terzi</v>
          </cell>
          <cell r="H711" t="str">
            <v>BA2570</v>
          </cell>
          <cell r="I711">
            <v>73610000025</v>
          </cell>
          <cell r="J711" t="str">
            <v>736.100.00025</v>
          </cell>
          <cell r="K711" t="str">
            <v>Amm.to Migliorie su beni di terzi</v>
          </cell>
          <cell r="L711" t="str">
            <v>SI</v>
          </cell>
          <cell r="M711" t="str">
            <v>B.10) Ammortamenti delle immobilizzazioni immateriali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AB711">
            <v>0</v>
          </cell>
          <cell r="AD711">
            <v>0</v>
          </cell>
          <cell r="AE711">
            <v>0</v>
          </cell>
        </row>
        <row r="712">
          <cell r="F712" t="str">
            <v>739</v>
          </cell>
          <cell r="G712" t="str">
            <v>AMMORTAMENTI IMMOBILIZZAZIONI MATERIALI</v>
          </cell>
          <cell r="I712">
            <v>739</v>
          </cell>
          <cell r="J712" t="str">
            <v>739</v>
          </cell>
          <cell r="K712" t="str">
            <v>AMMORTAMENTI IMMOBILIZZAZIONI MATERIALI</v>
          </cell>
          <cell r="L712" t="str">
            <v>NO</v>
          </cell>
          <cell r="N712">
            <v>0</v>
          </cell>
          <cell r="O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AB712">
            <v>0</v>
          </cell>
          <cell r="AD712">
            <v>0</v>
          </cell>
          <cell r="AE712">
            <v>0</v>
          </cell>
        </row>
        <row r="713">
          <cell r="F713" t="str">
            <v>739100</v>
          </cell>
          <cell r="G713" t="str">
            <v>AMMORTAM. IMMOBILIZZAZ. MATERIALI</v>
          </cell>
          <cell r="I713">
            <v>739100</v>
          </cell>
          <cell r="J713" t="str">
            <v>739.100</v>
          </cell>
          <cell r="K713" t="str">
            <v>AMMORTAM. IMMOBILIZZAZ. MATERIALI</v>
          </cell>
          <cell r="L713" t="str">
            <v>NO</v>
          </cell>
          <cell r="N713">
            <v>0</v>
          </cell>
          <cell r="O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AB713">
            <v>0</v>
          </cell>
          <cell r="AD713">
            <v>0</v>
          </cell>
          <cell r="AE713">
            <v>0</v>
          </cell>
        </row>
        <row r="714">
          <cell r="F714" t="str">
            <v>73910000005</v>
          </cell>
          <cell r="G714" t="str">
            <v>Amm.to Fabbric. indisp. (gravati da vincolo di destinaz.)</v>
          </cell>
          <cell r="H714" t="str">
            <v>BA2610</v>
          </cell>
          <cell r="I714">
            <v>73910000005</v>
          </cell>
          <cell r="J714" t="str">
            <v>739.100.00005</v>
          </cell>
          <cell r="K714" t="str">
            <v>Amm.to Fabbric. indisp. (gravati da vinc. di destinaz.)</v>
          </cell>
          <cell r="L714" t="str">
            <v>SI</v>
          </cell>
          <cell r="M714" t="str">
            <v>B.11.A.2) Ammortamenti fabbricati strumentali (indisponibili)</v>
          </cell>
          <cell r="N714">
            <v>3391751.55</v>
          </cell>
          <cell r="O714">
            <v>3297753.12</v>
          </cell>
          <cell r="P714">
            <v>3457548.31</v>
          </cell>
          <cell r="Q714">
            <v>3391751.5466666669</v>
          </cell>
          <cell r="R714">
            <v>3512468.08</v>
          </cell>
          <cell r="S714">
            <v>3512468.08</v>
          </cell>
          <cell r="T714">
            <v>3602988.76</v>
          </cell>
          <cell r="U714">
            <v>3602988.76</v>
          </cell>
          <cell r="V714">
            <v>2702241.57</v>
          </cell>
          <cell r="AB714">
            <v>3602988.76</v>
          </cell>
          <cell r="AD714">
            <v>3602988.76</v>
          </cell>
          <cell r="AE714">
            <v>3602988.76</v>
          </cell>
        </row>
        <row r="715">
          <cell r="F715" t="str">
            <v>73910000010</v>
          </cell>
          <cell r="G715" t="str">
            <v>Amm.to Fabbric. dispon. (non gravati da vinc. di destin.)</v>
          </cell>
          <cell r="H715" t="str">
            <v>BA2600</v>
          </cell>
          <cell r="I715">
            <v>73910000010</v>
          </cell>
          <cell r="J715" t="str">
            <v>739.100.00010</v>
          </cell>
          <cell r="K715" t="str">
            <v>Amm.to Fabbric. dispon. (non gravati da vinc. di destin.)</v>
          </cell>
          <cell r="L715" t="str">
            <v>SI</v>
          </cell>
          <cell r="M715" t="str">
            <v>B.11.A.1) Ammortamenti fabbricati non strumentali (disponibili)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AB715">
            <v>0</v>
          </cell>
          <cell r="AD715">
            <v>0</v>
          </cell>
          <cell r="AE715">
            <v>0</v>
          </cell>
        </row>
        <row r="716">
          <cell r="F716" t="str">
            <v>73910000015</v>
          </cell>
          <cell r="G716" t="str">
            <v>Amm.to Costruzioni leggere</v>
          </cell>
          <cell r="H716" t="str">
            <v>BA2600</v>
          </cell>
          <cell r="I716">
            <v>73910000015</v>
          </cell>
          <cell r="J716" t="str">
            <v>739.100.00015</v>
          </cell>
          <cell r="K716" t="str">
            <v>Amm.to Costruzioni leggere</v>
          </cell>
          <cell r="L716" t="str">
            <v>SI</v>
          </cell>
          <cell r="M716" t="str">
            <v>B.11.B) Ammortamenti delle altre immobilizzazioni materiali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AB716">
            <v>0</v>
          </cell>
          <cell r="AD716">
            <v>0</v>
          </cell>
          <cell r="AE716">
            <v>0</v>
          </cell>
        </row>
        <row r="717">
          <cell r="F717" t="str">
            <v>73910000020</v>
          </cell>
          <cell r="G717" t="str">
            <v>Amm.to Impianti e macchinari</v>
          </cell>
          <cell r="H717" t="str">
            <v>BA2620</v>
          </cell>
          <cell r="I717">
            <v>73910000020</v>
          </cell>
          <cell r="J717" t="str">
            <v>739.100.00020</v>
          </cell>
          <cell r="K717" t="str">
            <v>Amm.to Impianti e macchinari</v>
          </cell>
          <cell r="L717" t="str">
            <v>SI</v>
          </cell>
          <cell r="M717" t="str">
            <v>B.11.B) Ammortamenti delle altre immobilizzazioni materiali</v>
          </cell>
          <cell r="N717">
            <v>120945.88</v>
          </cell>
          <cell r="O717">
            <v>125608.96000000001</v>
          </cell>
          <cell r="P717">
            <v>153401.62</v>
          </cell>
          <cell r="Q717">
            <v>120945.88</v>
          </cell>
          <cell r="R717">
            <v>117717.65</v>
          </cell>
          <cell r="S717">
            <v>117717.65</v>
          </cell>
          <cell r="T717">
            <v>114290.93</v>
          </cell>
          <cell r="U717">
            <v>114290.94</v>
          </cell>
          <cell r="V717">
            <v>85718.2</v>
          </cell>
          <cell r="AB717">
            <v>114290.94</v>
          </cell>
          <cell r="AD717">
            <v>114290.94</v>
          </cell>
          <cell r="AE717">
            <v>114290.94</v>
          </cell>
        </row>
        <row r="718">
          <cell r="F718" t="str">
            <v>73910000025</v>
          </cell>
          <cell r="G718" t="str">
            <v>Amm.to Attrezzature sanitarie</v>
          </cell>
          <cell r="H718" t="str">
            <v>BA2620</v>
          </cell>
          <cell r="I718">
            <v>73910000025</v>
          </cell>
          <cell r="J718" t="str">
            <v>739.100.00025</v>
          </cell>
          <cell r="K718" t="str">
            <v>Amm.to Attrezzature sanitarie</v>
          </cell>
          <cell r="L718" t="str">
            <v>SI</v>
          </cell>
          <cell r="M718" t="str">
            <v>B.11.B) Ammortamenti delle altre immobilizzazioni materiali</v>
          </cell>
          <cell r="N718">
            <v>6955288.4199999999</v>
          </cell>
          <cell r="O718">
            <v>5434878.4900000002</v>
          </cell>
          <cell r="P718">
            <v>3561499.96</v>
          </cell>
          <cell r="Q718">
            <v>6955288.4266666668</v>
          </cell>
          <cell r="R718">
            <v>7675491.4800000004</v>
          </cell>
          <cell r="S718">
            <v>7675491.4800000004</v>
          </cell>
          <cell r="T718">
            <v>8325094</v>
          </cell>
          <cell r="U718">
            <v>8325094</v>
          </cell>
          <cell r="V718">
            <v>6243820.5</v>
          </cell>
          <cell r="AB718">
            <v>8325094</v>
          </cell>
          <cell r="AD718">
            <v>8325094</v>
          </cell>
          <cell r="AE718">
            <v>8325094</v>
          </cell>
        </row>
        <row r="719">
          <cell r="F719" t="str">
            <v>73910000030</v>
          </cell>
          <cell r="G719" t="str">
            <v>Amm.to Attrezz. non sanitarie</v>
          </cell>
          <cell r="H719" t="str">
            <v>BA2620</v>
          </cell>
          <cell r="I719">
            <v>73910000035</v>
          </cell>
          <cell r="J719" t="str">
            <v>739.100.00035</v>
          </cell>
          <cell r="K719" t="str">
            <v>Amm.to Attrezz. non sanitarie</v>
          </cell>
          <cell r="L719" t="str">
            <v>SI</v>
          </cell>
          <cell r="M719" t="str">
            <v>B.11.B) Ammortamenti delle altre immobilizzazioni materiali</v>
          </cell>
          <cell r="N719">
            <v>97517.99</v>
          </cell>
          <cell r="O719">
            <v>109083.75</v>
          </cell>
          <cell r="P719">
            <v>37993.47</v>
          </cell>
          <cell r="Q719">
            <v>97517.986666666679</v>
          </cell>
          <cell r="R719">
            <v>109894.24</v>
          </cell>
          <cell r="S719">
            <v>109894.24</v>
          </cell>
          <cell r="T719">
            <v>129640.83</v>
          </cell>
          <cell r="U719">
            <v>129640.84</v>
          </cell>
          <cell r="V719">
            <v>97230.62</v>
          </cell>
          <cell r="AB719">
            <v>129640.84</v>
          </cell>
          <cell r="AD719">
            <v>129640.84</v>
          </cell>
          <cell r="AE719">
            <v>129640.84</v>
          </cell>
        </row>
        <row r="720">
          <cell r="F720" t="str">
            <v>73910000035</v>
          </cell>
          <cell r="G720" t="str">
            <v>Amm.to Mobili e arredi d'ufficio</v>
          </cell>
          <cell r="H720" t="str">
            <v>BA2620</v>
          </cell>
          <cell r="I720">
            <v>73910000040</v>
          </cell>
          <cell r="J720" t="str">
            <v>739.100.00040</v>
          </cell>
          <cell r="K720" t="str">
            <v>Amm.to Mobili e arredi d'ufficio</v>
          </cell>
          <cell r="L720" t="str">
            <v>SI</v>
          </cell>
          <cell r="M720" t="str">
            <v>B.11.B) Ammortamenti delle altre immobilizzazioni materiali</v>
          </cell>
          <cell r="N720">
            <v>253486.13</v>
          </cell>
          <cell r="O720">
            <v>462916.42</v>
          </cell>
          <cell r="P720">
            <v>266800.33</v>
          </cell>
          <cell r="Q720">
            <v>253486.13333333333</v>
          </cell>
          <cell r="R720">
            <v>361274.27</v>
          </cell>
          <cell r="S720">
            <v>361274.27</v>
          </cell>
          <cell r="T720">
            <v>259882.7</v>
          </cell>
          <cell r="U720">
            <v>259882.7</v>
          </cell>
          <cell r="V720">
            <v>194912.03</v>
          </cell>
          <cell r="AB720">
            <v>259882.7</v>
          </cell>
          <cell r="AD720">
            <v>259882.7</v>
          </cell>
          <cell r="AE720">
            <v>259882.7</v>
          </cell>
        </row>
        <row r="721">
          <cell r="F721" t="str">
            <v>73910000040</v>
          </cell>
          <cell r="G721" t="str">
            <v>Amm.to Autov., motov. e simili (comrese ambul.)</v>
          </cell>
          <cell r="H721" t="str">
            <v>BA2620</v>
          </cell>
          <cell r="I721">
            <v>73910000045</v>
          </cell>
          <cell r="J721" t="str">
            <v>739.100.00045</v>
          </cell>
          <cell r="K721" t="str">
            <v>Amm.to Autov., motov. e simili (comprese ambul.)</v>
          </cell>
          <cell r="L721" t="str">
            <v>SI</v>
          </cell>
          <cell r="M721" t="str">
            <v>B.11.B) Ammortamenti delle altre immobilizzazioni materiali</v>
          </cell>
          <cell r="N721">
            <v>73144.69</v>
          </cell>
          <cell r="O721">
            <v>6448.34</v>
          </cell>
          <cell r="P721">
            <v>32961.68</v>
          </cell>
          <cell r="Q721">
            <v>73144.693333333329</v>
          </cell>
          <cell r="R721">
            <v>139841.04</v>
          </cell>
          <cell r="S721">
            <v>139841.04</v>
          </cell>
          <cell r="T721">
            <v>136616.85999999999</v>
          </cell>
          <cell r="U721">
            <v>136616.85999999999</v>
          </cell>
          <cell r="V721">
            <v>102462.65</v>
          </cell>
          <cell r="AB721">
            <v>136616.85999999999</v>
          </cell>
          <cell r="AD721">
            <v>136616.85999999999</v>
          </cell>
          <cell r="AE721">
            <v>136616.85999999999</v>
          </cell>
        </row>
        <row r="722">
          <cell r="F722" t="str">
            <v>73910000045</v>
          </cell>
          <cell r="G722" t="str">
            <v>Amm.to Macchine elettroniche</v>
          </cell>
          <cell r="H722" t="str">
            <v>BA2620</v>
          </cell>
          <cell r="I722">
            <v>73910000050</v>
          </cell>
          <cell r="J722" t="str">
            <v>739.100.00050</v>
          </cell>
          <cell r="K722" t="str">
            <v>Amm.to Macchine elettroniche</v>
          </cell>
          <cell r="L722" t="str">
            <v>SI</v>
          </cell>
          <cell r="M722" t="str">
            <v>B.11.B) Ammortamenti delle altre immobilizzazioni materiali</v>
          </cell>
          <cell r="N722">
            <v>248952.77</v>
          </cell>
          <cell r="O722">
            <v>133974.26</v>
          </cell>
          <cell r="P722">
            <v>178484.23</v>
          </cell>
          <cell r="Q722">
            <v>248952.77333333332</v>
          </cell>
          <cell r="R722">
            <v>633950.37</v>
          </cell>
          <cell r="S722">
            <v>633950.37</v>
          </cell>
          <cell r="T722">
            <v>328747.68</v>
          </cell>
          <cell r="U722">
            <v>328747.68</v>
          </cell>
          <cell r="V722">
            <v>246560.76</v>
          </cell>
          <cell r="AB722">
            <v>328747.68</v>
          </cell>
          <cell r="AD722">
            <v>328747.68</v>
          </cell>
          <cell r="AE722">
            <v>328747.68</v>
          </cell>
        </row>
        <row r="723">
          <cell r="F723" t="str">
            <v>73910000050</v>
          </cell>
          <cell r="G723" t="str">
            <v>Amm.to Macchine ordinarie d'ufficio</v>
          </cell>
          <cell r="H723" t="str">
            <v>BA2620</v>
          </cell>
          <cell r="I723">
            <v>73910000055</v>
          </cell>
          <cell r="J723" t="str">
            <v>739.100.00055</v>
          </cell>
          <cell r="K723" t="str">
            <v>Amm.to Macchine ordinarie d'ufficio</v>
          </cell>
          <cell r="L723" t="str">
            <v>SI</v>
          </cell>
          <cell r="M723" t="str">
            <v>B.11.B) Ammortamenti delle altre immobilizzazioni materiali</v>
          </cell>
          <cell r="N723">
            <v>3237.92</v>
          </cell>
          <cell r="O723">
            <v>1412.96</v>
          </cell>
          <cell r="P723">
            <v>2813.27</v>
          </cell>
          <cell r="Q723">
            <v>3237.92</v>
          </cell>
          <cell r="R723">
            <v>1407.95</v>
          </cell>
          <cell r="S723">
            <v>1407.95</v>
          </cell>
          <cell r="T723">
            <v>1700.75</v>
          </cell>
          <cell r="U723">
            <v>1700.76</v>
          </cell>
          <cell r="V723">
            <v>1275.56</v>
          </cell>
          <cell r="AB723">
            <v>1700.76</v>
          </cell>
          <cell r="AD723">
            <v>1700.76</v>
          </cell>
          <cell r="AE723">
            <v>1700.76</v>
          </cell>
        </row>
        <row r="724">
          <cell r="F724" t="str">
            <v>73910000055</v>
          </cell>
          <cell r="G724" t="str">
            <v>Amm.to Telefoni cellulari</v>
          </cell>
          <cell r="H724" t="str">
            <v>BA2620</v>
          </cell>
          <cell r="I724">
            <v>73910000060</v>
          </cell>
          <cell r="J724" t="str">
            <v>739.100.00060</v>
          </cell>
          <cell r="K724" t="str">
            <v>Amm.to Telefoni cellulari</v>
          </cell>
          <cell r="L724" t="str">
            <v>SI</v>
          </cell>
          <cell r="M724" t="str">
            <v>B.11.B) Ammortamenti delle altre immobilizzazioni materiali</v>
          </cell>
          <cell r="N724">
            <v>150.07</v>
          </cell>
          <cell r="O724">
            <v>237.51</v>
          </cell>
          <cell r="P724">
            <v>180.51</v>
          </cell>
          <cell r="Q724">
            <v>150.06666666666666</v>
          </cell>
          <cell r="R724">
            <v>384.28</v>
          </cell>
          <cell r="S724">
            <v>384.28</v>
          </cell>
          <cell r="T724">
            <v>256.56</v>
          </cell>
          <cell r="U724">
            <v>256.56</v>
          </cell>
          <cell r="V724">
            <v>192.42</v>
          </cell>
          <cell r="AB724">
            <v>256.56</v>
          </cell>
          <cell r="AD724">
            <v>256.56</v>
          </cell>
          <cell r="AE724">
            <v>256.56</v>
          </cell>
        </row>
        <row r="725">
          <cell r="F725" t="str">
            <v>73910000060</v>
          </cell>
          <cell r="G725" t="str">
            <v>Amm.to Altri beni materiali</v>
          </cell>
          <cell r="H725" t="str">
            <v>BA2620</v>
          </cell>
          <cell r="I725">
            <v>73910000065</v>
          </cell>
          <cell r="J725" t="str">
            <v>739.100.00065</v>
          </cell>
          <cell r="K725" t="str">
            <v>Amm.to Altri beni materiali</v>
          </cell>
          <cell r="L725" t="str">
            <v>SI</v>
          </cell>
          <cell r="M725" t="str">
            <v>B.11.B) Ammortamenti delle altre immobilizzazioni materiali</v>
          </cell>
          <cell r="N725">
            <v>19932.53</v>
          </cell>
          <cell r="O725">
            <v>6874</v>
          </cell>
          <cell r="P725">
            <v>51742.35</v>
          </cell>
          <cell r="Q725">
            <v>19932.533333333333</v>
          </cell>
          <cell r="R725">
            <v>30439.46</v>
          </cell>
          <cell r="S725">
            <v>30439.47</v>
          </cell>
          <cell r="T725">
            <v>25230.43</v>
          </cell>
          <cell r="U725">
            <v>25230.44</v>
          </cell>
          <cell r="V725">
            <v>18922.82</v>
          </cell>
          <cell r="AB725">
            <v>25230.44</v>
          </cell>
          <cell r="AD725">
            <v>25230.44</v>
          </cell>
          <cell r="AE725">
            <v>25230.44</v>
          </cell>
        </row>
        <row r="726">
          <cell r="F726" t="str">
            <v>740</v>
          </cell>
          <cell r="G726" t="str">
            <v>SVALUTAZIONE IMMOBILIZZAZIONI</v>
          </cell>
          <cell r="I726">
            <v>740</v>
          </cell>
          <cell r="J726">
            <v>740</v>
          </cell>
          <cell r="K726" t="str">
            <v>SVALUTAZIONE IMMOBILIZZAZIONI</v>
          </cell>
          <cell r="L726" t="str">
            <v>NO</v>
          </cell>
          <cell r="N726">
            <v>0</v>
          </cell>
          <cell r="O726">
            <v>0</v>
          </cell>
          <cell r="P726">
            <v>0</v>
          </cell>
          <cell r="R726">
            <v>0</v>
          </cell>
          <cell r="T726">
            <v>0</v>
          </cell>
          <cell r="U726">
            <v>0</v>
          </cell>
          <cell r="V726">
            <v>0</v>
          </cell>
          <cell r="AB726">
            <v>0</v>
          </cell>
          <cell r="AD726">
            <v>0</v>
          </cell>
          <cell r="AE726">
            <v>0</v>
          </cell>
        </row>
        <row r="727">
          <cell r="F727" t="str">
            <v>740100</v>
          </cell>
          <cell r="G727" t="str">
            <v>SVALUTAZIONE IMMOBILIZZAZIONI</v>
          </cell>
          <cell r="I727">
            <v>740100</v>
          </cell>
          <cell r="J727" t="str">
            <v>740.100</v>
          </cell>
          <cell r="K727" t="str">
            <v>SVALUTAZIONE IMMOBILIZZAZIONI</v>
          </cell>
          <cell r="L727" t="str">
            <v>NO</v>
          </cell>
          <cell r="N727">
            <v>0</v>
          </cell>
          <cell r="O727">
            <v>0</v>
          </cell>
          <cell r="P727">
            <v>0</v>
          </cell>
          <cell r="R727">
            <v>0</v>
          </cell>
          <cell r="T727">
            <v>0</v>
          </cell>
          <cell r="U727">
            <v>0</v>
          </cell>
          <cell r="V727">
            <v>0</v>
          </cell>
          <cell r="AB727">
            <v>0</v>
          </cell>
          <cell r="AD727">
            <v>0</v>
          </cell>
          <cell r="AE727">
            <v>0</v>
          </cell>
        </row>
        <row r="728">
          <cell r="F728" t="str">
            <v>74010000005</v>
          </cell>
          <cell r="G728" t="str">
            <v>Acc.to F.do Svalut. Costi di impianto e di ampliamento</v>
          </cell>
          <cell r="H728" t="str">
            <v>BA2640</v>
          </cell>
          <cell r="I728">
            <v>74010000005</v>
          </cell>
          <cell r="J728" t="str">
            <v>740.100.00005</v>
          </cell>
          <cell r="K728" t="str">
            <v>Acc.to F.do Svalut. Costi di impianto e di ampliamento</v>
          </cell>
          <cell r="L728" t="str">
            <v>SI</v>
          </cell>
          <cell r="M728" t="str">
            <v>B.12.A) Svalutazione delle immobilizzazioni immateriali e materiali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AB728">
            <v>0</v>
          </cell>
          <cell r="AD728">
            <v>0</v>
          </cell>
          <cell r="AE728">
            <v>0</v>
          </cell>
        </row>
        <row r="729">
          <cell r="F729" t="str">
            <v>74010000010</v>
          </cell>
          <cell r="G729" t="str">
            <v>Acc.to F.do Svalut. Costi di ricerca e sviluppo</v>
          </cell>
          <cell r="H729" t="str">
            <v>BA2640</v>
          </cell>
          <cell r="I729">
            <v>74010000010</v>
          </cell>
          <cell r="J729" t="str">
            <v>740.100.00010</v>
          </cell>
          <cell r="K729" t="str">
            <v>Acc.to F.do Svalut. Costi di ricerca e sviluppo</v>
          </cell>
          <cell r="L729" t="str">
            <v>SI</v>
          </cell>
          <cell r="M729" t="str">
            <v>B.12.A) Svalutazione delle immobilizzazioni immateriali e materiali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AB729">
            <v>0</v>
          </cell>
          <cell r="AD729">
            <v>0</v>
          </cell>
          <cell r="AE729">
            <v>0</v>
          </cell>
        </row>
        <row r="730">
          <cell r="F730" t="str">
            <v>74010000015</v>
          </cell>
          <cell r="G730" t="str">
            <v xml:space="preserve">Acc.to F.do Svalut. Diritti di brevetto e di utilizz. opere di ingegno </v>
          </cell>
          <cell r="H730" t="str">
            <v>BA2640</v>
          </cell>
          <cell r="I730">
            <v>74010000015</v>
          </cell>
          <cell r="J730" t="str">
            <v>740.100.00015</v>
          </cell>
          <cell r="K730" t="str">
            <v>Acc.to F.do Svalut. Diritti di brev. e di utilizz. opere di ing.</v>
          </cell>
          <cell r="L730" t="str">
            <v>SI</v>
          </cell>
          <cell r="M730" t="str">
            <v>B.12.A) Svalutazione delle immobilizzazioni immateriali e materiali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AB730">
            <v>0</v>
          </cell>
          <cell r="AD730">
            <v>0</v>
          </cell>
          <cell r="AE730">
            <v>0</v>
          </cell>
        </row>
        <row r="731">
          <cell r="F731" t="str">
            <v>74010000020</v>
          </cell>
          <cell r="G731" t="str">
            <v>Acc.to F.do Svalut. Altre Immobilizzazioni Immateriali</v>
          </cell>
          <cell r="H731" t="str">
            <v>BA2640</v>
          </cell>
          <cell r="I731">
            <v>74010000020</v>
          </cell>
          <cell r="J731" t="str">
            <v>740.100.00020</v>
          </cell>
          <cell r="K731" t="str">
            <v>Acc.to F.do Svalut. Altre Immobilizzazioni Immateriali</v>
          </cell>
          <cell r="L731" t="str">
            <v>SI</v>
          </cell>
          <cell r="M731" t="str">
            <v>B.12.A) Svalutazione delle immobilizzazioni immateriali e materiali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AB731">
            <v>0</v>
          </cell>
          <cell r="AD731">
            <v>0</v>
          </cell>
          <cell r="AE731">
            <v>0</v>
          </cell>
        </row>
        <row r="732">
          <cell r="F732" t="str">
            <v>74010000025</v>
          </cell>
          <cell r="G732" t="str">
            <v xml:space="preserve">Acc.to F.do Svalut. Terreni </v>
          </cell>
          <cell r="H732" t="str">
            <v>BA2640</v>
          </cell>
          <cell r="I732">
            <v>74010000025</v>
          </cell>
          <cell r="J732" t="str">
            <v>740.100.00025</v>
          </cell>
          <cell r="K732" t="str">
            <v xml:space="preserve">Acc.to F.do Svalut. Terreni </v>
          </cell>
          <cell r="L732" t="str">
            <v>SI</v>
          </cell>
          <cell r="M732" t="str">
            <v>B.12.A) Svalutazione delle immobilizzazioni immateriali e materiali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AB732">
            <v>0</v>
          </cell>
          <cell r="AD732">
            <v>0</v>
          </cell>
          <cell r="AE732">
            <v>0</v>
          </cell>
        </row>
        <row r="733">
          <cell r="F733" t="str">
            <v>74010000030</v>
          </cell>
          <cell r="G733" t="str">
            <v>Acc.to F.do Svalut. Fabbricati</v>
          </cell>
          <cell r="H733" t="str">
            <v>BA2640</v>
          </cell>
          <cell r="I733">
            <v>74010000030</v>
          </cell>
          <cell r="J733" t="str">
            <v>740.100.00030</v>
          </cell>
          <cell r="K733" t="str">
            <v>Acc.to F.do Svalut. Fabbricati</v>
          </cell>
          <cell r="L733" t="str">
            <v>SI</v>
          </cell>
          <cell r="M733" t="str">
            <v>B.12.A) Svalutazione delle immobilizzazioni immateriali e materiali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AB733">
            <v>0</v>
          </cell>
          <cell r="AD733">
            <v>0</v>
          </cell>
          <cell r="AE733">
            <v>0</v>
          </cell>
        </row>
        <row r="734">
          <cell r="F734" t="str">
            <v>74010000035</v>
          </cell>
          <cell r="G734" t="str">
            <v>Acc.to F.do Svalut. Impianti e macchinari</v>
          </cell>
          <cell r="H734" t="str">
            <v>BA2640</v>
          </cell>
          <cell r="I734">
            <v>74010000035</v>
          </cell>
          <cell r="J734" t="str">
            <v>740.100.00035</v>
          </cell>
          <cell r="K734" t="str">
            <v>Acc.to F.do Svalut. Impianti e macchinari</v>
          </cell>
          <cell r="L734" t="str">
            <v>SI</v>
          </cell>
          <cell r="M734" t="str">
            <v>B.12.A) Svalutazione delle immobilizzazioni immateriali e materiali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AB734">
            <v>0</v>
          </cell>
          <cell r="AD734">
            <v>0</v>
          </cell>
          <cell r="AE734">
            <v>0</v>
          </cell>
        </row>
        <row r="735">
          <cell r="F735" t="str">
            <v>74010000040</v>
          </cell>
          <cell r="G735" t="str">
            <v>Acc.to F.do Svalut. Attrezzature sanitarie e scientifiche</v>
          </cell>
          <cell r="H735" t="str">
            <v>BA2640</v>
          </cell>
          <cell r="I735">
            <v>74010000040</v>
          </cell>
          <cell r="J735" t="str">
            <v>740.100.00040</v>
          </cell>
          <cell r="K735" t="str">
            <v>Acc.to F.do Svalut. Attrezzature sanitarie e scient.</v>
          </cell>
          <cell r="L735" t="str">
            <v>SI</v>
          </cell>
          <cell r="M735" t="str">
            <v>B.12.A) Svalutazione delle immobilizzazioni immateriali e materiali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AB735">
            <v>0</v>
          </cell>
          <cell r="AD735">
            <v>0</v>
          </cell>
          <cell r="AE735">
            <v>0</v>
          </cell>
        </row>
        <row r="736">
          <cell r="F736" t="str">
            <v>74010000045</v>
          </cell>
          <cell r="G736" t="str">
            <v>Acc.to F.do Svalut. Mobili e arredi</v>
          </cell>
          <cell r="H736" t="str">
            <v>BA2640</v>
          </cell>
          <cell r="I736">
            <v>74010000045</v>
          </cell>
          <cell r="J736" t="str">
            <v>740.100.00045</v>
          </cell>
          <cell r="K736" t="str">
            <v>Acc.to F.do Svalut. Mobili e arredi</v>
          </cell>
          <cell r="L736" t="str">
            <v>SI</v>
          </cell>
          <cell r="M736" t="str">
            <v>B.12.A) Svalutazione delle immobilizzazioni immateriali e materiali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AB736">
            <v>0</v>
          </cell>
          <cell r="AD736">
            <v>0</v>
          </cell>
          <cell r="AE736">
            <v>0</v>
          </cell>
        </row>
        <row r="737">
          <cell r="F737" t="str">
            <v>74010000050</v>
          </cell>
          <cell r="G737" t="str">
            <v>Acc.to F.do Svalut. Autov.,motov., e simili (comprese ambulanze)</v>
          </cell>
          <cell r="H737" t="str">
            <v>BA2640</v>
          </cell>
          <cell r="I737">
            <v>74010000050</v>
          </cell>
          <cell r="J737" t="str">
            <v>740.100.00050</v>
          </cell>
          <cell r="K737" t="str">
            <v>Acc.to F.do Svalut. Autov.,motov., e simili (compr. amb.)</v>
          </cell>
          <cell r="L737" t="str">
            <v>SI</v>
          </cell>
          <cell r="M737" t="str">
            <v>B.12.A) Svalutazione delle immobilizzazioni immateriali e materiali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AB737">
            <v>0</v>
          </cell>
          <cell r="AD737">
            <v>0</v>
          </cell>
          <cell r="AE737">
            <v>0</v>
          </cell>
        </row>
        <row r="738">
          <cell r="F738" t="str">
            <v>74010000055</v>
          </cell>
          <cell r="G738" t="str">
            <v>Acc.to F.do Svalut. Oggetti d'arte</v>
          </cell>
          <cell r="H738" t="str">
            <v>BA2640</v>
          </cell>
          <cell r="I738">
            <v>74010000055</v>
          </cell>
          <cell r="J738" t="str">
            <v>740.100.00055</v>
          </cell>
          <cell r="K738" t="str">
            <v>Acc.to F.do Svalut. Oggetti d'arte</v>
          </cell>
          <cell r="L738" t="str">
            <v>SI</v>
          </cell>
          <cell r="M738" t="str">
            <v>B.12.A) Svalutazione delle immobilizzazioni immateriali e materiali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AB738">
            <v>0</v>
          </cell>
          <cell r="AD738">
            <v>0</v>
          </cell>
          <cell r="AE738">
            <v>0</v>
          </cell>
        </row>
        <row r="739">
          <cell r="F739" t="str">
            <v>74010000060</v>
          </cell>
          <cell r="G739" t="str">
            <v>Acc.to F.do Svalut. Altri beni materiali</v>
          </cell>
          <cell r="H739" t="str">
            <v>BA2640</v>
          </cell>
          <cell r="I739">
            <v>74010000060</v>
          </cell>
          <cell r="J739" t="str">
            <v>740.100.00060</v>
          </cell>
          <cell r="K739" t="str">
            <v>Acc.to F.do Svalut. Altri beni materiali</v>
          </cell>
          <cell r="L739" t="str">
            <v>SI</v>
          </cell>
          <cell r="M739" t="str">
            <v>B.12.A) Svalutazione delle immobilizzazioni immateriali e materiali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AB739">
            <v>0</v>
          </cell>
          <cell r="AD739">
            <v>0</v>
          </cell>
          <cell r="AE739">
            <v>0</v>
          </cell>
        </row>
        <row r="740">
          <cell r="F740" t="str">
            <v>742</v>
          </cell>
          <cell r="G740" t="str">
            <v>SVALUTAZIONE CREDITI</v>
          </cell>
          <cell r="I740">
            <v>742</v>
          </cell>
          <cell r="J740" t="str">
            <v>742</v>
          </cell>
          <cell r="K740" t="str">
            <v>SVALUTAZIONE CREDITI</v>
          </cell>
          <cell r="L740" t="str">
            <v>NO</v>
          </cell>
          <cell r="N740">
            <v>0</v>
          </cell>
          <cell r="O740">
            <v>0</v>
          </cell>
          <cell r="P740">
            <v>0</v>
          </cell>
          <cell r="R740">
            <v>0</v>
          </cell>
          <cell r="T740">
            <v>0</v>
          </cell>
          <cell r="U740">
            <v>0</v>
          </cell>
          <cell r="V740">
            <v>0</v>
          </cell>
          <cell r="AB740">
            <v>0</v>
          </cell>
          <cell r="AD740">
            <v>0</v>
          </cell>
          <cell r="AE740">
            <v>0</v>
          </cell>
        </row>
        <row r="741">
          <cell r="F741" t="str">
            <v>742100</v>
          </cell>
          <cell r="G741" t="str">
            <v>SVALUTAZIONE CREDITI</v>
          </cell>
          <cell r="I741">
            <v>742100</v>
          </cell>
          <cell r="J741" t="str">
            <v>742.100</v>
          </cell>
          <cell r="K741" t="str">
            <v>SVALUTAZIONE CREDITI</v>
          </cell>
          <cell r="L741" t="str">
            <v>NO</v>
          </cell>
          <cell r="N741">
            <v>0</v>
          </cell>
          <cell r="O741">
            <v>0</v>
          </cell>
          <cell r="P741">
            <v>0</v>
          </cell>
          <cell r="R741">
            <v>0</v>
          </cell>
          <cell r="T741">
            <v>0</v>
          </cell>
          <cell r="U741">
            <v>0</v>
          </cell>
          <cell r="V741">
            <v>0</v>
          </cell>
          <cell r="AB741">
            <v>0</v>
          </cell>
          <cell r="AD741">
            <v>0</v>
          </cell>
          <cell r="AE741">
            <v>0</v>
          </cell>
        </row>
        <row r="742">
          <cell r="F742" t="str">
            <v>74210000005</v>
          </cell>
          <cell r="G742" t="str">
            <v>Acc.to Fondo Svalut. su Cred. da Comune</v>
          </cell>
          <cell r="H742" t="str">
            <v>BA2650</v>
          </cell>
          <cell r="I742">
            <v>74210000010</v>
          </cell>
          <cell r="J742" t="str">
            <v>742.100.00010</v>
          </cell>
          <cell r="K742" t="str">
            <v>Acc.to F.do Svalut. Cred. da Comune</v>
          </cell>
          <cell r="L742" t="str">
            <v>SI</v>
          </cell>
          <cell r="M742" t="str">
            <v>B.12.B) Svalutazione dei crediti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AB742">
            <v>0</v>
          </cell>
          <cell r="AD742">
            <v>0</v>
          </cell>
          <cell r="AE742">
            <v>0</v>
          </cell>
        </row>
        <row r="743">
          <cell r="F743" t="str">
            <v>74210000010</v>
          </cell>
          <cell r="G743" t="str">
            <v>Acc.to Fondo Svalut. su Cred. da Clienti</v>
          </cell>
          <cell r="H743" t="str">
            <v>BA2650</v>
          </cell>
          <cell r="I743">
            <v>74210000025</v>
          </cell>
          <cell r="J743" t="str">
            <v>742.100.00025</v>
          </cell>
          <cell r="K743" t="str">
            <v>Acc.to F.do Svalut. Cred. da Clienti</v>
          </cell>
          <cell r="L743" t="str">
            <v>SI</v>
          </cell>
          <cell r="M743" t="str">
            <v>B.12.B) Svalutazione dei crediti</v>
          </cell>
          <cell r="N743">
            <v>45936.959999999999</v>
          </cell>
          <cell r="O743">
            <v>51501.02</v>
          </cell>
          <cell r="P743">
            <v>44560.98</v>
          </cell>
          <cell r="Q743">
            <v>0</v>
          </cell>
          <cell r="R743">
            <v>0</v>
          </cell>
          <cell r="S743">
            <v>88224</v>
          </cell>
          <cell r="T743">
            <v>163392.71</v>
          </cell>
          <cell r="U743">
            <v>163392.72</v>
          </cell>
          <cell r="V743">
            <v>130632.25</v>
          </cell>
          <cell r="AB743">
            <v>163392.72</v>
          </cell>
          <cell r="AD743">
            <v>163392.72</v>
          </cell>
          <cell r="AE743">
            <v>163392.72</v>
          </cell>
        </row>
        <row r="744">
          <cell r="F744" t="str">
            <v>74210000015</v>
          </cell>
          <cell r="G744" t="str">
            <v>Acc.to Fondo Svalut. Crediti v/Stato per mobilità attiva internazionale</v>
          </cell>
          <cell r="H744" t="str">
            <v>BA2650</v>
          </cell>
          <cell r="I744">
            <v>74210000030</v>
          </cell>
          <cell r="J744" t="str">
            <v>742.100.00030</v>
          </cell>
          <cell r="K744" t="str">
            <v>Acc.to F.do Svalut. Crediti v/Stato per mob. att. Internaz.</v>
          </cell>
          <cell r="L744" t="str">
            <v>SI</v>
          </cell>
          <cell r="M744" t="str">
            <v>B.12.B) Svalutazione dei crediti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AB744">
            <v>0</v>
          </cell>
          <cell r="AD744">
            <v>0</v>
          </cell>
          <cell r="AE744">
            <v>0</v>
          </cell>
        </row>
        <row r="745">
          <cell r="F745" t="str">
            <v>74210000020</v>
          </cell>
          <cell r="G745" t="str">
            <v>Acc.to Fondo Svalut. Crediti v/Stato per spesa corrente - altro</v>
          </cell>
          <cell r="H745" t="str">
            <v>BA2650</v>
          </cell>
          <cell r="I745">
            <v>74210000035</v>
          </cell>
          <cell r="J745" t="str">
            <v>742.100.00035</v>
          </cell>
          <cell r="K745" t="str">
            <v>Acc.to F.do Svalut. Crediti v/Stato per spesa corrente - altro</v>
          </cell>
          <cell r="L745" t="str">
            <v>SI</v>
          </cell>
          <cell r="M745" t="str">
            <v>B.12.B) Svalutazione dei crediti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AB745">
            <v>0</v>
          </cell>
          <cell r="AD745">
            <v>0</v>
          </cell>
          <cell r="AE745">
            <v>0</v>
          </cell>
        </row>
        <row r="746">
          <cell r="F746" t="str">
            <v>74210000025</v>
          </cell>
          <cell r="G746" t="str">
            <v>Acc.to Fondo Svalut. Crediti v/Stato per finanziamenti per investimenti</v>
          </cell>
          <cell r="H746" t="str">
            <v>BA2650</v>
          </cell>
          <cell r="I746">
            <v>74210000040</v>
          </cell>
          <cell r="J746" t="str">
            <v>742.100.00040</v>
          </cell>
          <cell r="K746" t="str">
            <v>Acc.to F.do Svalut. Crediti v/Stato per finanz. per investim.</v>
          </cell>
          <cell r="L746" t="str">
            <v>SI</v>
          </cell>
          <cell r="M746" t="str">
            <v>B.12.B) Svalutazione dei crediti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AB746">
            <v>0</v>
          </cell>
          <cell r="AD746">
            <v>0</v>
          </cell>
          <cell r="AE746">
            <v>0</v>
          </cell>
        </row>
        <row r="747">
          <cell r="F747" t="str">
            <v>74210000050</v>
          </cell>
          <cell r="G747" t="str">
            <v>Acc.to Fondo Svalut. Crediti v/prefetture</v>
          </cell>
          <cell r="H747" t="str">
            <v>BA2650</v>
          </cell>
          <cell r="I747">
            <v>74210000065</v>
          </cell>
          <cell r="J747" t="str">
            <v>742.100.00065</v>
          </cell>
          <cell r="K747" t="str">
            <v>Acc.to F.do Svalut. Crediti v/prefetture</v>
          </cell>
          <cell r="L747" t="str">
            <v>SI</v>
          </cell>
          <cell r="M747" t="str">
            <v>B.12.B) Svalutazione dei crediti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AB747">
            <v>0</v>
          </cell>
          <cell r="AD747">
            <v>0</v>
          </cell>
          <cell r="AE747">
            <v>0</v>
          </cell>
        </row>
        <row r="748">
          <cell r="F748" t="str">
            <v>74210000055</v>
          </cell>
          <cell r="G748" t="str">
            <v>Acc.to Fondo Svalut. Crediti v/Regione per quota FSR</v>
          </cell>
          <cell r="H748" t="str">
            <v>BA2650</v>
          </cell>
          <cell r="I748">
            <v>74210000070</v>
          </cell>
          <cell r="J748" t="str">
            <v>742.100.00070</v>
          </cell>
          <cell r="K748" t="str">
            <v>Acc.to F.do Svalut. Crediti v/Reg. per quota FSR</v>
          </cell>
          <cell r="L748" t="str">
            <v>SI</v>
          </cell>
          <cell r="M748" t="str">
            <v>B.12.B) Svalutazione dei crediti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AB748">
            <v>0</v>
          </cell>
          <cell r="AD748">
            <v>0</v>
          </cell>
          <cell r="AE748">
            <v>0</v>
          </cell>
        </row>
        <row r="749">
          <cell r="F749" t="str">
            <v>74210000060</v>
          </cell>
          <cell r="G749" t="str">
            <v>Acc.to Fondo Svalut. Crediti v/Regione per mobilità attiva intraregionale</v>
          </cell>
          <cell r="H749" t="str">
            <v>BA2650</v>
          </cell>
          <cell r="I749">
            <v>74210000075</v>
          </cell>
          <cell r="J749" t="str">
            <v>742.100.00075</v>
          </cell>
          <cell r="K749" t="str">
            <v>Acc.to F.do Svalut. Crediti v/Reg. per mob. att. intrareg.</v>
          </cell>
          <cell r="L749" t="str">
            <v>SI</v>
          </cell>
          <cell r="M749" t="str">
            <v>B.12.B) Svalutazione dei crediti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AB749">
            <v>0</v>
          </cell>
          <cell r="AD749">
            <v>0</v>
          </cell>
          <cell r="AE749">
            <v>0</v>
          </cell>
        </row>
        <row r="750">
          <cell r="F750" t="str">
            <v>74210000065</v>
          </cell>
          <cell r="G750" t="str">
            <v>Acc.to Fondo Svalut. Crediti v/Regione per mobilità attiva extraregionale</v>
          </cell>
          <cell r="H750" t="str">
            <v>BA2650</v>
          </cell>
          <cell r="I750">
            <v>74210000080</v>
          </cell>
          <cell r="J750" t="str">
            <v>742.100.00080</v>
          </cell>
          <cell r="K750" t="str">
            <v>Acc.to F.do Svalut. Crediti v/Reg. per mob. att. extrareg.</v>
          </cell>
          <cell r="L750" t="str">
            <v>SI</v>
          </cell>
          <cell r="M750" t="str">
            <v>B.12.B) Svalutazione dei crediti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AB750">
            <v>0</v>
          </cell>
          <cell r="AD750">
            <v>0</v>
          </cell>
          <cell r="AE750">
            <v>0</v>
          </cell>
        </row>
        <row r="751">
          <cell r="F751" t="str">
            <v>74210000070</v>
          </cell>
          <cell r="G751" t="str">
            <v>Acc.to Fondo Svalut. Crediti v/Regione per acconto quota FSR</v>
          </cell>
          <cell r="H751" t="str">
            <v>BA2650</v>
          </cell>
          <cell r="I751">
            <v>74210000085</v>
          </cell>
          <cell r="J751" t="str">
            <v>742.100.00085</v>
          </cell>
          <cell r="K751" t="str">
            <v>Acc.to F.do Svalut. Crediti v/Reg. per acconto quota FSR</v>
          </cell>
          <cell r="L751" t="str">
            <v>SI</v>
          </cell>
          <cell r="M751" t="str">
            <v>B.12.B) Svalutazione dei crediti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AB751">
            <v>0</v>
          </cell>
          <cell r="AD751">
            <v>0</v>
          </cell>
          <cell r="AE751">
            <v>0</v>
          </cell>
        </row>
        <row r="752">
          <cell r="F752" t="str">
            <v>74210000075</v>
          </cell>
          <cell r="G752" t="str">
            <v>Acc.to Fondo Svalut.Crediti v/Regione per finanziamento sanitario aggiuntivo  corrente LEA</v>
          </cell>
          <cell r="H752" t="str">
            <v>BA2650</v>
          </cell>
          <cell r="I752">
            <v>74210000090</v>
          </cell>
          <cell r="J752" t="str">
            <v>742.100.00090</v>
          </cell>
          <cell r="K752" t="str">
            <v>Acc.to F.do Svalut. Crediti v/Reg. per finanz. sanit. agg.vo corrente LEA</v>
          </cell>
          <cell r="L752" t="str">
            <v>SI</v>
          </cell>
          <cell r="M752" t="str">
            <v>B.12.B) Svalutazione dei crediti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AB752">
            <v>0</v>
          </cell>
          <cell r="AD752">
            <v>0</v>
          </cell>
          <cell r="AE752">
            <v>0</v>
          </cell>
        </row>
        <row r="753">
          <cell r="F753" t="str">
            <v>74210000080</v>
          </cell>
          <cell r="G753" t="str">
            <v>Acc.to Fondo Svalut. Crediti v/Regione per finanziamento sanitario extra LEA</v>
          </cell>
          <cell r="H753" t="str">
            <v>BA2650</v>
          </cell>
          <cell r="I753">
            <v>74210000095</v>
          </cell>
          <cell r="J753" t="str">
            <v>742.100.00095</v>
          </cell>
          <cell r="K753" t="str">
            <v>Acc.to F.do Svalut. Crediti v/Reg. per finanz. sanitario extra LEA</v>
          </cell>
          <cell r="L753" t="str">
            <v>SI</v>
          </cell>
          <cell r="M753" t="str">
            <v>B.12.B) Svalutazione dei crediti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AB753">
            <v>0</v>
          </cell>
          <cell r="AD753">
            <v>0</v>
          </cell>
          <cell r="AE753">
            <v>0</v>
          </cell>
        </row>
        <row r="754">
          <cell r="F754" t="str">
            <v>74210000085</v>
          </cell>
          <cell r="G754" t="str">
            <v>Acc.to Fondo Svalut. Crediti v/Regione per spesa corrente - altro</v>
          </cell>
          <cell r="H754" t="str">
            <v>BA2650</v>
          </cell>
          <cell r="I754">
            <v>74210000100</v>
          </cell>
          <cell r="J754" t="str">
            <v>742.100.00100</v>
          </cell>
          <cell r="K754" t="str">
            <v>Acc.to F.do Svalut. Crediti v/Reg. per spesa corrente - altro</v>
          </cell>
          <cell r="L754" t="str">
            <v>SI</v>
          </cell>
          <cell r="M754" t="str">
            <v>B.12.B) Svalutazione dei crediti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AB754">
            <v>0</v>
          </cell>
          <cell r="AD754">
            <v>0</v>
          </cell>
          <cell r="AE754">
            <v>0</v>
          </cell>
        </row>
        <row r="755">
          <cell r="F755" t="str">
            <v>74210000095</v>
          </cell>
          <cell r="G755" t="str">
            <v>Acc.to Fondo Svalut. Crediti v/Regione per finanziamenti per investimenti</v>
          </cell>
          <cell r="H755" t="str">
            <v>BA2650</v>
          </cell>
          <cell r="I755">
            <v>74210000110</v>
          </cell>
          <cell r="J755" t="str">
            <v>742.100.00110</v>
          </cell>
          <cell r="K755" t="str">
            <v>Acc.to F.do Svalut. Crediti v/Reg. per finanz. per investim.</v>
          </cell>
          <cell r="L755" t="str">
            <v>SI</v>
          </cell>
          <cell r="M755" t="str">
            <v>B.12.B) Svalutazione dei crediti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AB755">
            <v>0</v>
          </cell>
          <cell r="AD755">
            <v>0</v>
          </cell>
          <cell r="AE755">
            <v>0</v>
          </cell>
        </row>
        <row r="756">
          <cell r="F756" t="str">
            <v>74210000100</v>
          </cell>
          <cell r="G756" t="str">
            <v>Acc.to Fondo Svalut. Crediti v/Regione per incremento fondo dotazione</v>
          </cell>
          <cell r="H756" t="str">
            <v>BA2650</v>
          </cell>
          <cell r="I756">
            <v>74210000115</v>
          </cell>
          <cell r="J756" t="str">
            <v>742.100.00115</v>
          </cell>
          <cell r="K756" t="str">
            <v>Acc.to F.do Svalut. Crediti v/Reg. per increm. F.do dotazione</v>
          </cell>
          <cell r="L756" t="str">
            <v>SI</v>
          </cell>
          <cell r="M756" t="str">
            <v>B.12.B) Svalutazione dei crediti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AB756">
            <v>0</v>
          </cell>
          <cell r="AD756">
            <v>0</v>
          </cell>
          <cell r="AE756">
            <v>0</v>
          </cell>
        </row>
        <row r="757">
          <cell r="F757" t="str">
            <v>74210000105</v>
          </cell>
          <cell r="G757" t="str">
            <v>Acc.to Fondo Svalut. Crediti v/Regione per ripiano perdite</v>
          </cell>
          <cell r="H757" t="str">
            <v>BA2650</v>
          </cell>
          <cell r="I757">
            <v>74210000120</v>
          </cell>
          <cell r="J757" t="str">
            <v>742.100.00120</v>
          </cell>
          <cell r="K757" t="str">
            <v>Acc.to F.do Svalut. Crediti v/Reg. per ripiano perdite</v>
          </cell>
          <cell r="L757" t="str">
            <v>SI</v>
          </cell>
          <cell r="M757" t="str">
            <v>B.12.B) Svalutazione dei crediti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AB757">
            <v>0</v>
          </cell>
          <cell r="AD757">
            <v>0</v>
          </cell>
          <cell r="AE757">
            <v>0</v>
          </cell>
        </row>
        <row r="758">
          <cell r="F758" t="str">
            <v>74210000110</v>
          </cell>
          <cell r="G758" t="str">
            <v>Acc.to Fondo Svalut. Crediti v/Regione per copertura debiti al 31/12/2005</v>
          </cell>
          <cell r="H758" t="str">
            <v>BA2650</v>
          </cell>
          <cell r="I758">
            <v>74210000125</v>
          </cell>
          <cell r="J758" t="str">
            <v>742.100.00125</v>
          </cell>
          <cell r="K758" t="str">
            <v>Acc.to F.do Svalut. Crediti v/Reg. per copertura debiti al 31/12/2005</v>
          </cell>
          <cell r="L758" t="str">
            <v>SI</v>
          </cell>
          <cell r="M758" t="str">
            <v>B.12.B) Svalutazione dei crediti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AB758">
            <v>0</v>
          </cell>
          <cell r="AD758">
            <v>0</v>
          </cell>
          <cell r="AE758">
            <v>0</v>
          </cell>
        </row>
        <row r="759">
          <cell r="F759" t="str">
            <v>74210000115</v>
          </cell>
          <cell r="G759" t="str">
            <v>Acc.to Fondo Svalut.Crediti v/Regione per ricostituzione risorse da investimenti  esercizi precedenti</v>
          </cell>
          <cell r="H759" t="str">
            <v>BA2650</v>
          </cell>
          <cell r="I759">
            <v>74210000130</v>
          </cell>
          <cell r="J759" t="str">
            <v>742.100.00130</v>
          </cell>
          <cell r="K759" t="str">
            <v>Acc.to F.do Svalut. Crediti v/Reg. per ricostituz. risorse da investim. es. prec.</v>
          </cell>
          <cell r="L759" t="str">
            <v>SI</v>
          </cell>
          <cell r="M759" t="str">
            <v>B.12.B) Svalutazione dei crediti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AB759">
            <v>0</v>
          </cell>
          <cell r="AD759">
            <v>0</v>
          </cell>
          <cell r="AE759">
            <v>0</v>
          </cell>
        </row>
        <row r="760">
          <cell r="F760" t="str">
            <v>74210000120</v>
          </cell>
          <cell r="G760" t="str">
            <v>Acc.to Fondo Svalut. Crediti v/Aziende sanitarie pubbliche della Regione - per mobilità in compensazione</v>
          </cell>
          <cell r="H760" t="str">
            <v>BA2650</v>
          </cell>
          <cell r="I760">
            <v>74210000135</v>
          </cell>
          <cell r="J760" t="str">
            <v>742.100.00135</v>
          </cell>
          <cell r="K760" t="str">
            <v>Acc.to F.do Svalut. Crediti v/Az. sanit. pubbl. della Reg. - mob. in compens.</v>
          </cell>
          <cell r="L760" t="str">
            <v>SI</v>
          </cell>
          <cell r="M760" t="str">
            <v>B.12.B) Svalutazione dei crediti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AB760">
            <v>0</v>
          </cell>
          <cell r="AD760">
            <v>0</v>
          </cell>
          <cell r="AE760">
            <v>0</v>
          </cell>
        </row>
        <row r="761">
          <cell r="F761" t="str">
            <v>74210000125</v>
          </cell>
          <cell r="G761" t="str">
            <v>Acc.to Fondo Svalut.Crediti v/Aziende sanitarie pubbliche della Regione - per mobilità non in
compensazione</v>
          </cell>
          <cell r="H761" t="str">
            <v>BA2650</v>
          </cell>
          <cell r="I761">
            <v>74210000140</v>
          </cell>
          <cell r="J761" t="str">
            <v>742.100.00140</v>
          </cell>
          <cell r="K761" t="str">
            <v>Acc.to F.do Svalut. Crediti v/Az. sanit. pubbl. della Reg. - mob. non in compens.</v>
          </cell>
          <cell r="L761" t="str">
            <v>SI</v>
          </cell>
          <cell r="M761" t="str">
            <v>B.12.B) Svalutazione dei crediti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AB761">
            <v>0</v>
          </cell>
          <cell r="AD761">
            <v>0</v>
          </cell>
          <cell r="AE761">
            <v>0</v>
          </cell>
        </row>
        <row r="762">
          <cell r="F762" t="str">
            <v>74210000130</v>
          </cell>
          <cell r="G762" t="str">
            <v>Acc.to Fondo Svalut. Crediti v/Aziende sanitarie pubbliche della Regione - per altre prestazioni</v>
          </cell>
          <cell r="H762" t="str">
            <v>BA2650</v>
          </cell>
          <cell r="I762">
            <v>74210000145</v>
          </cell>
          <cell r="J762" t="str">
            <v>742.100.00145</v>
          </cell>
          <cell r="K762" t="str">
            <v>Acc.to F.do Svalut. Crediti v/Az. sanit. pubbl. della Reg. - altre prestaz.</v>
          </cell>
          <cell r="L762" t="str">
            <v>SI</v>
          </cell>
          <cell r="M762" t="str">
            <v>B.12.B) Svalutazione dei crediti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AB762">
            <v>0</v>
          </cell>
          <cell r="AD762">
            <v>0</v>
          </cell>
          <cell r="AE762">
            <v>0</v>
          </cell>
        </row>
        <row r="763">
          <cell r="F763" t="str">
            <v>74210000135</v>
          </cell>
          <cell r="G763" t="str">
            <v>Acc.to Fondo Svalut. Crediti v/Aziende sanitarie pubbliche Extraregione</v>
          </cell>
          <cell r="H763" t="str">
            <v>BA2650</v>
          </cell>
          <cell r="I763">
            <v>74210000150</v>
          </cell>
          <cell r="J763" t="str">
            <v>742.100.00150</v>
          </cell>
          <cell r="K763" t="str">
            <v>Acc.to F.do Svalut. Crediti v/Az. sanit. pubbl. extrareg.</v>
          </cell>
          <cell r="L763" t="str">
            <v>SI</v>
          </cell>
          <cell r="M763" t="str">
            <v>B.12.B) Svalutazione dei crediti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AB763">
            <v>0</v>
          </cell>
          <cell r="AD763">
            <v>0</v>
          </cell>
          <cell r="AE763">
            <v>0</v>
          </cell>
        </row>
        <row r="764">
          <cell r="F764" t="str">
            <v>74210000140</v>
          </cell>
          <cell r="G764" t="str">
            <v>Acc.to Fondo Svalut. Crediti v/enti regionali</v>
          </cell>
          <cell r="H764" t="str">
            <v>BA2650</v>
          </cell>
          <cell r="I764">
            <v>74210000155</v>
          </cell>
          <cell r="J764" t="str">
            <v>742.100.00155</v>
          </cell>
          <cell r="K764" t="str">
            <v>Acc.to F.do Svalut. Crediti v/enti regionali</v>
          </cell>
          <cell r="L764" t="str">
            <v>SI</v>
          </cell>
          <cell r="M764" t="str">
            <v>B.12.B) Svalutazione dei crediti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AB764">
            <v>0</v>
          </cell>
          <cell r="AD764">
            <v>0</v>
          </cell>
          <cell r="AE764">
            <v>0</v>
          </cell>
        </row>
        <row r="765">
          <cell r="F765" t="str">
            <v>74210000145</v>
          </cell>
          <cell r="G765" t="str">
            <v>Acc.to Fondo Svalut. Crediti v/sperimentazioni gestionali</v>
          </cell>
          <cell r="H765" t="str">
            <v>BA2650</v>
          </cell>
          <cell r="I765">
            <v>74210000160</v>
          </cell>
          <cell r="J765" t="str">
            <v>742.100.00160</v>
          </cell>
          <cell r="K765" t="str">
            <v>Acc.to F.do Svalut. Crediti v/sperimentaz. gestionali</v>
          </cell>
          <cell r="L765" t="str">
            <v>SI</v>
          </cell>
          <cell r="M765" t="str">
            <v>B.12.B) Svalutazione dei crediti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AB765">
            <v>0</v>
          </cell>
          <cell r="AD765">
            <v>0</v>
          </cell>
          <cell r="AE765">
            <v>0</v>
          </cell>
        </row>
        <row r="766">
          <cell r="F766" t="str">
            <v>74210000150</v>
          </cell>
          <cell r="G766" t="str">
            <v>Acc.to Fondo Svalut. Crediti v/altre partecipate</v>
          </cell>
          <cell r="H766" t="str">
            <v>BA2650</v>
          </cell>
          <cell r="I766">
            <v>74210000165</v>
          </cell>
          <cell r="J766" t="str">
            <v>742.100.00165</v>
          </cell>
          <cell r="K766" t="str">
            <v>Acc.to F.do Svalut. Crediti v/altre partecipate</v>
          </cell>
          <cell r="L766" t="str">
            <v>SI</v>
          </cell>
          <cell r="M766" t="str">
            <v>B.12.B) Svalutazione dei crediti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AB766">
            <v>0</v>
          </cell>
          <cell r="AD766">
            <v>0</v>
          </cell>
          <cell r="AE766">
            <v>0</v>
          </cell>
        </row>
        <row r="767">
          <cell r="F767" t="str">
            <v>74210000155</v>
          </cell>
          <cell r="G767" t="str">
            <v>Acc.to Fondo Svalut. Crediti v/Erario</v>
          </cell>
          <cell r="H767" t="str">
            <v>BA2650</v>
          </cell>
          <cell r="I767">
            <v>74210000170</v>
          </cell>
          <cell r="J767" t="str">
            <v>742.100.00170</v>
          </cell>
          <cell r="K767" t="str">
            <v>Acc.to F.do Svalut. Crediti v/Erario</v>
          </cell>
          <cell r="L767" t="str">
            <v>SI</v>
          </cell>
          <cell r="M767" t="str">
            <v>B.12.B) Svalutazione dei crediti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AB767">
            <v>0</v>
          </cell>
          <cell r="AD767">
            <v>0</v>
          </cell>
          <cell r="AE767">
            <v>0</v>
          </cell>
        </row>
        <row r="768">
          <cell r="F768" t="str">
            <v>74210000160</v>
          </cell>
          <cell r="G768" t="str">
            <v>Acc.to Fondo Svalut. Crediti v/gestioni liquidatorie</v>
          </cell>
          <cell r="H768" t="str">
            <v>BA2650</v>
          </cell>
          <cell r="I768">
            <v>74210000175</v>
          </cell>
          <cell r="J768" t="str">
            <v>742.100.00175</v>
          </cell>
          <cell r="K768" t="str">
            <v>Acc.to F.do Svalut. Crediti v/gestioni liquidatorie</v>
          </cell>
          <cell r="L768" t="str">
            <v>SI</v>
          </cell>
          <cell r="M768" t="str">
            <v>B.12.B) Svalutazione dei crediti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AB768">
            <v>0</v>
          </cell>
          <cell r="AD768">
            <v>0</v>
          </cell>
          <cell r="AE768">
            <v>0</v>
          </cell>
        </row>
        <row r="769">
          <cell r="F769" t="str">
            <v>74210000165</v>
          </cell>
          <cell r="G769" t="str">
            <v>Acc.to Fondo Svalut. Crediti v/altri soggetti pubblici</v>
          </cell>
          <cell r="H769" t="str">
            <v>BA2650</v>
          </cell>
          <cell r="I769">
            <v>74210000180</v>
          </cell>
          <cell r="J769" t="str">
            <v>742.100.00180</v>
          </cell>
          <cell r="K769" t="str">
            <v>Acc.to F.do Svalut. Crediti v/altri soggetti pubblici</v>
          </cell>
          <cell r="L769" t="str">
            <v>SI</v>
          </cell>
          <cell r="M769" t="str">
            <v>B.12.B) Svalutazione dei crediti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AB769">
            <v>0</v>
          </cell>
          <cell r="AD769">
            <v>0</v>
          </cell>
          <cell r="AE769">
            <v>0</v>
          </cell>
        </row>
        <row r="770">
          <cell r="F770" t="str">
            <v>74210000175</v>
          </cell>
          <cell r="G770" t="str">
            <v>Acc.to Fondo Svalut. Altri crediti diversi</v>
          </cell>
          <cell r="H770" t="str">
            <v>BA2650</v>
          </cell>
          <cell r="I770">
            <v>74210000190</v>
          </cell>
          <cell r="J770" t="str">
            <v>742.100.00190</v>
          </cell>
          <cell r="K770" t="str">
            <v>Acc.to F.do Svalut. Altri crediti diversi</v>
          </cell>
          <cell r="L770" t="str">
            <v>SI</v>
          </cell>
          <cell r="M770" t="str">
            <v>B.12.B) Svalutazione dei crediti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AB770">
            <v>0</v>
          </cell>
          <cell r="AD770">
            <v>0</v>
          </cell>
          <cell r="AE770">
            <v>0</v>
          </cell>
        </row>
        <row r="771">
          <cell r="F771" t="str">
            <v>745</v>
          </cell>
          <cell r="G771" t="str">
            <v>RIMANENZE INIZIALI</v>
          </cell>
          <cell r="I771">
            <v>745</v>
          </cell>
          <cell r="J771">
            <v>745</v>
          </cell>
          <cell r="K771" t="str">
            <v>RIMANENZE INIZIALI</v>
          </cell>
          <cell r="L771" t="str">
            <v>NO</v>
          </cell>
          <cell r="N771">
            <v>0</v>
          </cell>
          <cell r="O771">
            <v>0</v>
          </cell>
          <cell r="P771">
            <v>0</v>
          </cell>
          <cell r="R771">
            <v>0</v>
          </cell>
          <cell r="T771">
            <v>0</v>
          </cell>
          <cell r="U771">
            <v>0</v>
          </cell>
          <cell r="V771">
            <v>0</v>
          </cell>
          <cell r="AB771">
            <v>0</v>
          </cell>
          <cell r="AD771">
            <v>0</v>
          </cell>
          <cell r="AE771">
            <v>0</v>
          </cell>
        </row>
        <row r="772">
          <cell r="F772" t="str">
            <v>745100</v>
          </cell>
          <cell r="G772" t="str">
            <v>RIMANENZE INIZIALI DI BENI SANITARI</v>
          </cell>
          <cell r="I772">
            <v>745100</v>
          </cell>
          <cell r="J772">
            <v>745100</v>
          </cell>
          <cell r="K772" t="str">
            <v>RIMANENZE INIZIALI DI BENI SANITARI</v>
          </cell>
          <cell r="L772" t="str">
            <v>NO</v>
          </cell>
          <cell r="N772">
            <v>0</v>
          </cell>
          <cell r="O772">
            <v>0</v>
          </cell>
          <cell r="P772">
            <v>0</v>
          </cell>
          <cell r="R772">
            <v>0</v>
          </cell>
          <cell r="T772">
            <v>0</v>
          </cell>
          <cell r="U772">
            <v>0</v>
          </cell>
          <cell r="V772">
            <v>0</v>
          </cell>
          <cell r="AB772">
            <v>0</v>
          </cell>
          <cell r="AD772">
            <v>0</v>
          </cell>
          <cell r="AE772">
            <v>0</v>
          </cell>
        </row>
        <row r="773">
          <cell r="F773" t="str">
            <v>74510000005</v>
          </cell>
          <cell r="G773" t="str">
            <v>Rimanenze iniziali di Medicinali con AIC</v>
          </cell>
          <cell r="H773" t="str">
            <v>BA2671</v>
          </cell>
          <cell r="I773">
            <v>74510000006</v>
          </cell>
          <cell r="J773" t="str">
            <v>745.100.00006</v>
          </cell>
          <cell r="K773" t="str">
            <v>Rim. iniz. di Medicinali con AIC</v>
          </cell>
          <cell r="L773" t="str">
            <v>SI</v>
          </cell>
          <cell r="M773" t="str">
            <v>B.13.A.1) Prodotti farmaceutici ed emoderivati</v>
          </cell>
          <cell r="N773">
            <v>4630824.45</v>
          </cell>
          <cell r="O773">
            <v>5344454.8099999996</v>
          </cell>
          <cell r="P773">
            <v>4105199.07</v>
          </cell>
          <cell r="Q773">
            <v>0</v>
          </cell>
          <cell r="R773">
            <v>4927870.6399999997</v>
          </cell>
          <cell r="S773">
            <v>0</v>
          </cell>
          <cell r="T773">
            <v>5550750.4000000004</v>
          </cell>
          <cell r="U773">
            <v>0</v>
          </cell>
          <cell r="V773">
            <v>0</v>
          </cell>
          <cell r="AB773">
            <v>0</v>
          </cell>
          <cell r="AD773">
            <v>0</v>
          </cell>
          <cell r="AE773">
            <v>0</v>
          </cell>
        </row>
        <row r="774">
          <cell r="F774" t="str">
            <v>74510000015</v>
          </cell>
          <cell r="G774" t="str">
            <v>Rimanenze iniziali di Epatite HCV - farmaci</v>
          </cell>
          <cell r="H774" t="str">
            <v>BA2671</v>
          </cell>
          <cell r="I774">
            <v>74510000008</v>
          </cell>
          <cell r="J774" t="str">
            <v>745.100.00008</v>
          </cell>
          <cell r="K774" t="str">
            <v>Rim. iniz. di Epatite HCV - farmaci</v>
          </cell>
          <cell r="L774" t="str">
            <v>SI</v>
          </cell>
          <cell r="M774" t="str">
            <v>B.13.A.1) Prodotti farmaceutici ed emoderivati</v>
          </cell>
          <cell r="N774">
            <v>17315.91</v>
          </cell>
          <cell r="O774">
            <v>260939.86</v>
          </cell>
          <cell r="P774">
            <v>266430.75</v>
          </cell>
          <cell r="Q774">
            <v>0</v>
          </cell>
          <cell r="R774">
            <v>18129.849999999999</v>
          </cell>
          <cell r="S774">
            <v>0</v>
          </cell>
          <cell r="T774">
            <v>23166.17</v>
          </cell>
          <cell r="U774">
            <v>0</v>
          </cell>
          <cell r="V774">
            <v>0</v>
          </cell>
          <cell r="AB774">
            <v>0</v>
          </cell>
          <cell r="AD774">
            <v>0</v>
          </cell>
          <cell r="AE774">
            <v>0</v>
          </cell>
        </row>
        <row r="775">
          <cell r="F775" t="str">
            <v>74510000020</v>
          </cell>
          <cell r="G775" t="str">
            <v>Rimanenze iniziali di Medicinali senza AIC</v>
          </cell>
          <cell r="H775" t="str">
            <v>BA2671</v>
          </cell>
          <cell r="I775">
            <v>74510000009</v>
          </cell>
          <cell r="J775" t="str">
            <v>745.100.00009</v>
          </cell>
          <cell r="K775" t="str">
            <v>Rim. iniz. di Medicinali senza AIC</v>
          </cell>
          <cell r="L775" t="str">
            <v>SI</v>
          </cell>
          <cell r="M775" t="str">
            <v>B.13.A.1) Prodotti farmaceutici ed emoderivati</v>
          </cell>
          <cell r="N775">
            <v>22371.69</v>
          </cell>
          <cell r="O775">
            <v>11453.99</v>
          </cell>
          <cell r="P775">
            <v>2802.13</v>
          </cell>
          <cell r="Q775">
            <v>0</v>
          </cell>
          <cell r="R775">
            <v>40616.54</v>
          </cell>
          <cell r="S775">
            <v>0</v>
          </cell>
          <cell r="T775">
            <v>15231.54</v>
          </cell>
          <cell r="U775">
            <v>0</v>
          </cell>
          <cell r="V775">
            <v>0</v>
          </cell>
          <cell r="AB775">
            <v>0</v>
          </cell>
          <cell r="AD775">
            <v>0</v>
          </cell>
          <cell r="AE775">
            <v>0</v>
          </cell>
        </row>
        <row r="776">
          <cell r="F776" t="str">
            <v>74510000025</v>
          </cell>
          <cell r="G776" t="str">
            <v>Rimanenze iniziali di Ossigeno Terapeutico e altri Gas Medicali Con AIC</v>
          </cell>
          <cell r="H776" t="str">
            <v>BA2671</v>
          </cell>
          <cell r="I776">
            <v>74510000011</v>
          </cell>
          <cell r="J776" t="str">
            <v>745.100.00011</v>
          </cell>
          <cell r="K776" t="str">
            <v>Rim. iniz. di Ossigeno terap. e altri gas medicali con AIC</v>
          </cell>
          <cell r="L776" t="str">
            <v>SI</v>
          </cell>
          <cell r="M776" t="str">
            <v>B.13.A.1) Prodotti farmaceutici ed emoderivati</v>
          </cell>
          <cell r="N776">
            <v>29610.62</v>
          </cell>
          <cell r="O776">
            <v>26286.71</v>
          </cell>
          <cell r="P776">
            <v>24602.45</v>
          </cell>
          <cell r="Q776">
            <v>0</v>
          </cell>
          <cell r="R776">
            <v>34351.54</v>
          </cell>
          <cell r="S776">
            <v>0</v>
          </cell>
          <cell r="T776">
            <v>145276.22</v>
          </cell>
          <cell r="U776">
            <v>0</v>
          </cell>
          <cell r="V776">
            <v>0</v>
          </cell>
          <cell r="AB776">
            <v>0</v>
          </cell>
          <cell r="AD776">
            <v>0</v>
          </cell>
          <cell r="AE776">
            <v>0</v>
          </cell>
        </row>
        <row r="777">
          <cell r="F777" t="str">
            <v>74510000030</v>
          </cell>
          <cell r="G777" t="str">
            <v>Rimanenze iniziali di Ossigeno Terapeutico e altri Gas Medicali Senza AIC</v>
          </cell>
          <cell r="H777" t="str">
            <v>BA2671</v>
          </cell>
          <cell r="I777">
            <v>74510000014</v>
          </cell>
          <cell r="J777" t="str">
            <v>745.100.00014</v>
          </cell>
          <cell r="K777" t="str">
            <v>Rim. iniz. di Ossigeno terap. e altri gas medicali senza AIC</v>
          </cell>
          <cell r="L777" t="str">
            <v>SI</v>
          </cell>
          <cell r="M777" t="str">
            <v>B.13.A.1) Prodotti farmaceutici ed emoderivati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AB777">
            <v>0</v>
          </cell>
          <cell r="AD777">
            <v>0</v>
          </cell>
          <cell r="AE777">
            <v>0</v>
          </cell>
        </row>
        <row r="778">
          <cell r="F778" t="str">
            <v>74510000035</v>
          </cell>
          <cell r="G778" t="str">
            <v>Rimanenze iniziali di Emoderivati di produzione regionale</v>
          </cell>
          <cell r="H778" t="str">
            <v>BA2671</v>
          </cell>
          <cell r="I778">
            <v>74510000016</v>
          </cell>
          <cell r="J778" t="str">
            <v>745.100.00016</v>
          </cell>
          <cell r="K778" t="str">
            <v>Rim. iniz. di Emoderivati di produzione regionale</v>
          </cell>
          <cell r="L778" t="str">
            <v>SI</v>
          </cell>
          <cell r="M778" t="str">
            <v>B.13.A.2) Sangue ed emocomponenti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AB778">
            <v>0</v>
          </cell>
          <cell r="AD778">
            <v>0</v>
          </cell>
          <cell r="AE778">
            <v>0</v>
          </cell>
        </row>
        <row r="779">
          <cell r="F779" t="str">
            <v>74510000040</v>
          </cell>
          <cell r="G779" t="str">
            <v>Rimanenze iniziali di Emoderivati fuori produzione regionale senza AIC</v>
          </cell>
          <cell r="H779" t="str">
            <v>BA2671</v>
          </cell>
          <cell r="I779">
            <v>74510000018</v>
          </cell>
          <cell r="J779" t="str">
            <v>745.100.00018</v>
          </cell>
          <cell r="K779" t="str">
            <v>Rimanenze iniziali di Emoderivati fuori produzione regionale</v>
          </cell>
          <cell r="L779" t="str">
            <v>SI</v>
          </cell>
          <cell r="M779" t="str">
            <v>B.13.A.2) Sangue ed emocomponenti</v>
          </cell>
          <cell r="N779">
            <v>105223.24</v>
          </cell>
          <cell r="O779">
            <v>90332.34</v>
          </cell>
          <cell r="P779">
            <v>75687.679999999993</v>
          </cell>
          <cell r="Q779">
            <v>0</v>
          </cell>
          <cell r="R779">
            <v>114661.23</v>
          </cell>
          <cell r="S779">
            <v>0</v>
          </cell>
          <cell r="T779">
            <v>47736.74</v>
          </cell>
          <cell r="U779">
            <v>0</v>
          </cell>
          <cell r="V779">
            <v>0</v>
          </cell>
          <cell r="AB779">
            <v>0</v>
          </cell>
          <cell r="AD779">
            <v>0</v>
          </cell>
          <cell r="AE779">
            <v>0</v>
          </cell>
        </row>
        <row r="780">
          <cell r="F780" t="str">
            <v>74510000045</v>
          </cell>
          <cell r="G780" t="str">
            <v>Rimanenze iniziali di Prodotti dietetici</v>
          </cell>
          <cell r="H780" t="str">
            <v>BA2674</v>
          </cell>
          <cell r="I780">
            <v>74510000020</v>
          </cell>
          <cell r="J780" t="str">
            <v>745.100.00020</v>
          </cell>
          <cell r="K780" t="str">
            <v>Rim. iniz. di Prodotti dietetici</v>
          </cell>
          <cell r="L780" t="str">
            <v>SI</v>
          </cell>
          <cell r="M780" t="str">
            <v>B.13.A.4) Prodotti dietetici</v>
          </cell>
          <cell r="N780">
            <v>99130.25</v>
          </cell>
          <cell r="O780">
            <v>86803.87</v>
          </cell>
          <cell r="P780">
            <v>59511.54</v>
          </cell>
          <cell r="Q780">
            <v>0</v>
          </cell>
          <cell r="R780">
            <v>98762.92</v>
          </cell>
          <cell r="S780">
            <v>0</v>
          </cell>
          <cell r="T780">
            <v>78737.69</v>
          </cell>
          <cell r="U780">
            <v>0</v>
          </cell>
          <cell r="V780">
            <v>0</v>
          </cell>
          <cell r="AB780">
            <v>0</v>
          </cell>
          <cell r="AD780">
            <v>0</v>
          </cell>
          <cell r="AE780">
            <v>0</v>
          </cell>
        </row>
        <row r="781">
          <cell r="F781" t="str">
            <v>74510000050</v>
          </cell>
          <cell r="G781" t="str">
            <v>Rimanenze iniziali di Sieri</v>
          </cell>
          <cell r="H781" t="str">
            <v>BA2675</v>
          </cell>
          <cell r="I781">
            <v>74510000025</v>
          </cell>
          <cell r="J781" t="str">
            <v>745.100.00025</v>
          </cell>
          <cell r="K781" t="str">
            <v>Rim. iniz. di Sieri</v>
          </cell>
          <cell r="L781" t="str">
            <v>SI</v>
          </cell>
          <cell r="M781" t="str">
            <v>B.13.A.5) Materiali per la profilassi (vaccini)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AB781">
            <v>0</v>
          </cell>
          <cell r="AD781">
            <v>0</v>
          </cell>
          <cell r="AE781">
            <v>0</v>
          </cell>
        </row>
        <row r="782">
          <cell r="F782" t="str">
            <v>74510000055</v>
          </cell>
          <cell r="G782" t="str">
            <v>Rimanenze iniziali di Vaccini</v>
          </cell>
          <cell r="H782" t="str">
            <v>BA2675</v>
          </cell>
          <cell r="I782">
            <v>74510000030</v>
          </cell>
          <cell r="J782" t="str">
            <v>745.100.00030</v>
          </cell>
          <cell r="K782" t="str">
            <v>Rim. iniz. di Vaccini</v>
          </cell>
          <cell r="L782" t="str">
            <v>SI</v>
          </cell>
          <cell r="M782" t="str">
            <v>B.13.A.5) Materiali per la profilassi (vaccini)</v>
          </cell>
          <cell r="N782">
            <v>1098069.25</v>
          </cell>
          <cell r="O782">
            <v>1099594.8600000001</v>
          </cell>
          <cell r="P782">
            <v>832011.57</v>
          </cell>
          <cell r="Q782">
            <v>0</v>
          </cell>
          <cell r="R782">
            <v>1055416.8400000001</v>
          </cell>
          <cell r="S782">
            <v>0</v>
          </cell>
          <cell r="T782">
            <v>1173530.24</v>
          </cell>
          <cell r="U782">
            <v>0</v>
          </cell>
          <cell r="V782">
            <v>0</v>
          </cell>
          <cell r="AB782">
            <v>0</v>
          </cell>
          <cell r="AD782">
            <v>0</v>
          </cell>
          <cell r="AE782">
            <v>0</v>
          </cell>
        </row>
        <row r="783">
          <cell r="F783" t="str">
            <v>74510000060</v>
          </cell>
          <cell r="G783" t="str">
            <v xml:space="preserve">Rimanenze iniziali di Materiali diagnostici </v>
          </cell>
          <cell r="H783" t="str">
            <v>BA2673</v>
          </cell>
          <cell r="I783">
            <v>74510000036</v>
          </cell>
          <cell r="J783" t="str">
            <v>745.100.00036</v>
          </cell>
          <cell r="K783" t="str">
            <v xml:space="preserve">Rim. iniz. di Materiali diagnostici </v>
          </cell>
          <cell r="L783" t="str">
            <v>SI</v>
          </cell>
          <cell r="M783" t="str">
            <v>B.13.A.3) Dispositivi medici</v>
          </cell>
          <cell r="N783">
            <v>1733519.45</v>
          </cell>
          <cell r="O783">
            <v>1607095.56</v>
          </cell>
          <cell r="P783">
            <v>1579742.26</v>
          </cell>
          <cell r="Q783">
            <v>0</v>
          </cell>
          <cell r="R783">
            <v>1388384.35</v>
          </cell>
          <cell r="S783">
            <v>0</v>
          </cell>
          <cell r="T783">
            <v>1490351.42</v>
          </cell>
          <cell r="U783">
            <v>0</v>
          </cell>
          <cell r="V783">
            <v>0</v>
          </cell>
          <cell r="AB783">
            <v>0</v>
          </cell>
          <cell r="AD783">
            <v>0</v>
          </cell>
          <cell r="AE783">
            <v>0</v>
          </cell>
        </row>
        <row r="784">
          <cell r="F784" t="str">
            <v>74510000065</v>
          </cell>
          <cell r="G784" t="str">
            <v>Rimanenze iniziali di Prodotti chimici</v>
          </cell>
          <cell r="H784" t="str">
            <v>BA2676</v>
          </cell>
          <cell r="I784">
            <v>74510000039</v>
          </cell>
          <cell r="J784" t="str">
            <v>745.100.00039</v>
          </cell>
          <cell r="K784" t="str">
            <v>Rim. iniz. di Prodotti chimici</v>
          </cell>
          <cell r="L784" t="str">
            <v>SI</v>
          </cell>
          <cell r="M784" t="str">
            <v>B.13.A.6) Prodotti chimici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AB784">
            <v>0</v>
          </cell>
          <cell r="AD784">
            <v>0</v>
          </cell>
          <cell r="AE784">
            <v>0</v>
          </cell>
        </row>
        <row r="785">
          <cell r="F785" t="str">
            <v>74510000070</v>
          </cell>
          <cell r="G785" t="str">
            <v>Rimanenze iniziali di Mater. diagn., lastre RX, carta per ECG, ecc.</v>
          </cell>
          <cell r="H785" t="str">
            <v>BA2673</v>
          </cell>
          <cell r="I785">
            <v>74510000040</v>
          </cell>
          <cell r="J785" t="str">
            <v>745.100.00040</v>
          </cell>
          <cell r="K785" t="str">
            <v>Rim. iniz. di Mater. diagn., lastre RX, carta per ECG, ecc.</v>
          </cell>
          <cell r="L785" t="str">
            <v>SI</v>
          </cell>
          <cell r="M785" t="str">
            <v>B.13.A.3) Dispositivi medici</v>
          </cell>
          <cell r="N785">
            <v>66656.89</v>
          </cell>
          <cell r="O785">
            <v>67012.67</v>
          </cell>
          <cell r="P785">
            <v>56627.47</v>
          </cell>
          <cell r="Q785">
            <v>0</v>
          </cell>
          <cell r="R785">
            <v>66043.839999999997</v>
          </cell>
          <cell r="S785">
            <v>0</v>
          </cell>
          <cell r="T785">
            <v>43824.38</v>
          </cell>
          <cell r="U785">
            <v>0</v>
          </cell>
          <cell r="V785">
            <v>0</v>
          </cell>
          <cell r="AB785">
            <v>0</v>
          </cell>
          <cell r="AD785">
            <v>0</v>
          </cell>
          <cell r="AE785">
            <v>0</v>
          </cell>
        </row>
        <row r="786">
          <cell r="F786" t="str">
            <v>74510000075</v>
          </cell>
          <cell r="G786" t="str">
            <v>Rimanenze iniziali di Mezzi di contrasto per RX</v>
          </cell>
          <cell r="H786" t="str">
            <v>BA2671</v>
          </cell>
          <cell r="I786">
            <v>74510000045</v>
          </cell>
          <cell r="J786" t="str">
            <v>745.100.00045</v>
          </cell>
          <cell r="K786" t="str">
            <v>Rim. iniz. di Mezzi di contrasto per RX</v>
          </cell>
          <cell r="L786" t="str">
            <v>SI</v>
          </cell>
          <cell r="M786" t="str">
            <v>B.13.A.1) Prodotti farmaceutici ed emoderivati</v>
          </cell>
          <cell r="N786">
            <v>107958.37</v>
          </cell>
          <cell r="O786">
            <v>133833.66</v>
          </cell>
          <cell r="P786">
            <v>55871.39</v>
          </cell>
          <cell r="Q786">
            <v>0</v>
          </cell>
          <cell r="R786">
            <v>119071.51</v>
          </cell>
          <cell r="S786">
            <v>0</v>
          </cell>
          <cell r="T786">
            <v>146731.62</v>
          </cell>
          <cell r="U786">
            <v>0</v>
          </cell>
          <cell r="V786">
            <v>0</v>
          </cell>
          <cell r="AB786">
            <v>0</v>
          </cell>
          <cell r="AD786">
            <v>0</v>
          </cell>
          <cell r="AE786">
            <v>0</v>
          </cell>
        </row>
        <row r="787">
          <cell r="F787" t="str">
            <v>74510000080</v>
          </cell>
          <cell r="G787" t="str">
            <v>Rimanenze iniziali di Dispositivi medici e materiali sanitari</v>
          </cell>
          <cell r="H787" t="str">
            <v>BA2673</v>
          </cell>
          <cell r="I787">
            <v>74510000050</v>
          </cell>
          <cell r="J787" t="str">
            <v>745.100.00050</v>
          </cell>
          <cell r="K787" t="str">
            <v>Rim. iniz. di Presidi chirurgici e materiali sanitari</v>
          </cell>
          <cell r="L787" t="str">
            <v>SI</v>
          </cell>
          <cell r="M787" t="str">
            <v>B.13.A.3) Dispositivi medici</v>
          </cell>
          <cell r="N787">
            <v>2771307.38</v>
          </cell>
          <cell r="O787">
            <v>2448146.62</v>
          </cell>
          <cell r="P787">
            <v>2159226.14</v>
          </cell>
          <cell r="Q787">
            <v>0</v>
          </cell>
          <cell r="R787">
            <v>3001499.6</v>
          </cell>
          <cell r="S787">
            <v>0</v>
          </cell>
          <cell r="T787">
            <v>2513702.75</v>
          </cell>
          <cell r="U787">
            <v>0</v>
          </cell>
          <cell r="V787">
            <v>0</v>
          </cell>
          <cell r="AB787">
            <v>0</v>
          </cell>
          <cell r="AD787">
            <v>0</v>
          </cell>
          <cell r="AE787">
            <v>0</v>
          </cell>
        </row>
        <row r="788">
          <cell r="F788" t="str">
            <v>74510000085</v>
          </cell>
          <cell r="G788" t="str">
            <v>Rimanenze iniziali di Protesi impiantabili attive</v>
          </cell>
          <cell r="H788" t="str">
            <v>BA2673</v>
          </cell>
          <cell r="I788">
            <v>74510000056</v>
          </cell>
          <cell r="J788" t="str">
            <v>745.100.00056</v>
          </cell>
          <cell r="K788" t="str">
            <v>Rim. iniz. di Protesi impiantabili attive</v>
          </cell>
          <cell r="L788" t="str">
            <v>SI</v>
          </cell>
          <cell r="M788" t="str">
            <v>B.13.A.3) Dispositivi medici</v>
          </cell>
          <cell r="N788">
            <v>319457.40999999997</v>
          </cell>
          <cell r="O788">
            <v>799264.9</v>
          </cell>
          <cell r="P788">
            <v>247848.03</v>
          </cell>
          <cell r="Q788">
            <v>0</v>
          </cell>
          <cell r="R788">
            <v>228741.09</v>
          </cell>
          <cell r="S788">
            <v>0</v>
          </cell>
          <cell r="T788">
            <v>203330.41</v>
          </cell>
          <cell r="U788">
            <v>0</v>
          </cell>
          <cell r="V788">
            <v>0</v>
          </cell>
          <cell r="AB788">
            <v>0</v>
          </cell>
          <cell r="AD788">
            <v>0</v>
          </cell>
          <cell r="AE788">
            <v>0</v>
          </cell>
        </row>
        <row r="789">
          <cell r="F789" t="str">
            <v>74510000090</v>
          </cell>
          <cell r="G789" t="str">
            <v>Rimanenze iniziali di Altre Protesi</v>
          </cell>
          <cell r="H789" t="str">
            <v>BA2673</v>
          </cell>
          <cell r="I789">
            <v>74510000058</v>
          </cell>
          <cell r="J789" t="str">
            <v>745.100.00058</v>
          </cell>
          <cell r="K789" t="str">
            <v>Rimanenze iniziali di Altre Protesi</v>
          </cell>
          <cell r="L789" t="str">
            <v>SI</v>
          </cell>
          <cell r="M789" t="str">
            <v>B.13.A.3) Dispositivi medici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222787.86</v>
          </cell>
          <cell r="U789">
            <v>0</v>
          </cell>
          <cell r="V789">
            <v>0</v>
          </cell>
          <cell r="AB789">
            <v>0</v>
          </cell>
          <cell r="AD789">
            <v>0</v>
          </cell>
          <cell r="AE789">
            <v>0</v>
          </cell>
        </row>
        <row r="790">
          <cell r="F790" t="str">
            <v>74510000095</v>
          </cell>
          <cell r="G790" t="str">
            <v>Rimanenze iniziali di Materiale protesico fornitura diretta (ass. prot.)</v>
          </cell>
          <cell r="H790" t="str">
            <v>BA2673</v>
          </cell>
          <cell r="I790">
            <v>74510000060</v>
          </cell>
          <cell r="J790" t="str">
            <v>745.100.00060</v>
          </cell>
          <cell r="K790" t="str">
            <v>Rim. iniz. di Materiale protesico forn. dir. (ass. prot.)</v>
          </cell>
          <cell r="L790" t="str">
            <v>SI</v>
          </cell>
          <cell r="M790" t="str">
            <v>B.13.A.3) Dispositivi medici</v>
          </cell>
          <cell r="N790">
            <v>299801.92</v>
          </cell>
          <cell r="O790">
            <v>269750.44</v>
          </cell>
          <cell r="P790">
            <v>184162.98</v>
          </cell>
          <cell r="Q790">
            <v>0</v>
          </cell>
          <cell r="R790">
            <v>360664.54</v>
          </cell>
          <cell r="S790">
            <v>0</v>
          </cell>
          <cell r="T790">
            <v>383103.13</v>
          </cell>
          <cell r="U790">
            <v>0</v>
          </cell>
          <cell r="V790">
            <v>0</v>
          </cell>
          <cell r="AB790">
            <v>0</v>
          </cell>
          <cell r="AD790">
            <v>0</v>
          </cell>
          <cell r="AE790">
            <v>0</v>
          </cell>
        </row>
        <row r="791">
          <cell r="F791" t="str">
            <v>74510000100</v>
          </cell>
          <cell r="G791" t="str">
            <v>Rimanenze iniziali di Materiali per emodialisi</v>
          </cell>
          <cell r="H791" t="str">
            <v>BA2673</v>
          </cell>
          <cell r="I791">
            <v>74510000065</v>
          </cell>
          <cell r="J791" t="str">
            <v>745.100.00065</v>
          </cell>
          <cell r="K791" t="str">
            <v>Rim. iniz. di Materiali per emodialisi</v>
          </cell>
          <cell r="L791" t="str">
            <v>SI</v>
          </cell>
          <cell r="M791" t="str">
            <v>B.13.A.3) Dispositivi medici</v>
          </cell>
          <cell r="N791">
            <v>67168.66</v>
          </cell>
          <cell r="O791">
            <v>40081.089999999997</v>
          </cell>
          <cell r="P791">
            <v>97516.43</v>
          </cell>
          <cell r="Q791">
            <v>0</v>
          </cell>
          <cell r="R791">
            <v>87011.33</v>
          </cell>
          <cell r="S791">
            <v>0</v>
          </cell>
          <cell r="T791">
            <v>71610.289999999994</v>
          </cell>
          <cell r="U791">
            <v>0</v>
          </cell>
          <cell r="V791">
            <v>0</v>
          </cell>
          <cell r="AB791">
            <v>0</v>
          </cell>
          <cell r="AD791">
            <v>0</v>
          </cell>
          <cell r="AE791">
            <v>0</v>
          </cell>
        </row>
        <row r="792">
          <cell r="F792" t="str">
            <v>74510000105</v>
          </cell>
          <cell r="G792" t="str">
            <v>Rimanenze iniziali di Prodotti farmaceutici per uso veterinario</v>
          </cell>
          <cell r="H792" t="str">
            <v>BA2677</v>
          </cell>
          <cell r="I792">
            <v>74510000070</v>
          </cell>
          <cell r="J792" t="str">
            <v>745.100.00070</v>
          </cell>
          <cell r="K792" t="str">
            <v>Rim. iniz. di Prodotti farmaceutici per uso vet.</v>
          </cell>
          <cell r="L792" t="str">
            <v>SI</v>
          </cell>
          <cell r="M792" t="str">
            <v>B.13.A.7)  Materiali e prodotti per uso veterinario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13881.86</v>
          </cell>
          <cell r="U792">
            <v>0</v>
          </cell>
          <cell r="V792">
            <v>0</v>
          </cell>
          <cell r="AB792">
            <v>0</v>
          </cell>
          <cell r="AD792">
            <v>0</v>
          </cell>
          <cell r="AE792">
            <v>0</v>
          </cell>
        </row>
        <row r="793">
          <cell r="F793" t="str">
            <v>74510000110</v>
          </cell>
          <cell r="G793" t="str">
            <v>Rimanenze iniziali di Mat. chirurg., sanit. e diagn. per uso veterinario</v>
          </cell>
          <cell r="H793" t="str">
            <v>BA2677</v>
          </cell>
          <cell r="I793">
            <v>74510000075</v>
          </cell>
          <cell r="J793" t="str">
            <v>745.100.00075</v>
          </cell>
          <cell r="K793" t="str">
            <v>Rim. iniz. di Mat. chirurg., sanit. e diagn. per uso vet.</v>
          </cell>
          <cell r="L793" t="str">
            <v>SI</v>
          </cell>
          <cell r="M793" t="str">
            <v>B.13.A.7)  Materiali e prodotti per uso veterinario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3265.57</v>
          </cell>
          <cell r="U793">
            <v>0</v>
          </cell>
          <cell r="V793">
            <v>0</v>
          </cell>
          <cell r="AB793">
            <v>0</v>
          </cell>
          <cell r="AD793">
            <v>0</v>
          </cell>
          <cell r="AE793">
            <v>0</v>
          </cell>
        </row>
        <row r="794">
          <cell r="F794" t="str">
            <v>74510000120</v>
          </cell>
          <cell r="G794" t="str">
            <v>Rimanenze iniziali di Sacche di sangue da altri soggetti</v>
          </cell>
          <cell r="H794" t="str">
            <v>BA2672</v>
          </cell>
          <cell r="I794">
            <v>74510000083</v>
          </cell>
          <cell r="J794" t="str">
            <v>745.100.00083</v>
          </cell>
          <cell r="K794" t="str">
            <v>Rim. iniz. di Sacche di sangue da altri soggetti</v>
          </cell>
          <cell r="L794" t="str">
            <v>SI</v>
          </cell>
          <cell r="M794" t="str">
            <v>B.13.A.2) Sangue ed emocomponenti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AB794">
            <v>0</v>
          </cell>
          <cell r="AD794">
            <v>0</v>
          </cell>
          <cell r="AE794">
            <v>0</v>
          </cell>
        </row>
        <row r="795">
          <cell r="F795" t="str">
            <v>74510000125</v>
          </cell>
          <cell r="G795" t="str">
            <v>Rimanenze iniziali di Altri acquisti di beni sanitari</v>
          </cell>
          <cell r="H795" t="str">
            <v>BA2678</v>
          </cell>
          <cell r="I795">
            <v>74510000085</v>
          </cell>
          <cell r="J795" t="str">
            <v>745.100.00085</v>
          </cell>
          <cell r="K795" t="str">
            <v>Rim. iniz. di Altri acquisti di beni sanitari</v>
          </cell>
          <cell r="L795" t="str">
            <v>SI</v>
          </cell>
          <cell r="M795" t="str">
            <v>B.13.A.8)  Altri beni e prodotti sanitari</v>
          </cell>
          <cell r="N795">
            <v>66942.41</v>
          </cell>
          <cell r="O795">
            <v>64253.43</v>
          </cell>
          <cell r="P795">
            <v>37375.96</v>
          </cell>
          <cell r="Q795">
            <v>0</v>
          </cell>
          <cell r="R795">
            <v>159700</v>
          </cell>
          <cell r="S795">
            <v>0</v>
          </cell>
          <cell r="T795">
            <v>140241.96</v>
          </cell>
          <cell r="U795">
            <v>0</v>
          </cell>
          <cell r="V795">
            <v>0</v>
          </cell>
          <cell r="AB795">
            <v>0</v>
          </cell>
          <cell r="AD795">
            <v>0</v>
          </cell>
          <cell r="AE795">
            <v>0</v>
          </cell>
        </row>
        <row r="796">
          <cell r="F796" t="str">
            <v>745110</v>
          </cell>
          <cell r="G796" t="str">
            <v>Rimanenze iniziali NON SANITARIE</v>
          </cell>
          <cell r="I796">
            <v>745110</v>
          </cell>
          <cell r="J796">
            <v>745110</v>
          </cell>
          <cell r="K796" t="str">
            <v>RIMANENZE INIZIALI DI BENI NON SANITARI</v>
          </cell>
          <cell r="L796" t="str">
            <v>NO</v>
          </cell>
          <cell r="N796">
            <v>0</v>
          </cell>
          <cell r="O796">
            <v>0</v>
          </cell>
          <cell r="P796">
            <v>0</v>
          </cell>
          <cell r="R796">
            <v>0</v>
          </cell>
          <cell r="T796">
            <v>0</v>
          </cell>
          <cell r="U796">
            <v>0</v>
          </cell>
          <cell r="V796">
            <v>0</v>
          </cell>
          <cell r="AB796">
            <v>0</v>
          </cell>
          <cell r="AD796">
            <v>0</v>
          </cell>
          <cell r="AE796">
            <v>0</v>
          </cell>
        </row>
        <row r="797">
          <cell r="F797" t="str">
            <v>74511000005</v>
          </cell>
          <cell r="G797" t="str">
            <v>Rimanenze iniziali di Prodotti alimentari</v>
          </cell>
          <cell r="H797" t="str">
            <v>BA2681</v>
          </cell>
          <cell r="I797">
            <v>74511000005</v>
          </cell>
          <cell r="J797" t="str">
            <v>745.110.00005</v>
          </cell>
          <cell r="K797" t="str">
            <v>Rim. iniz. di Prodotti alimentari</v>
          </cell>
          <cell r="L797" t="str">
            <v>SI</v>
          </cell>
          <cell r="M797" t="str">
            <v>B.13.B.1) Prodotti alimentari</v>
          </cell>
          <cell r="N797">
            <v>3528.01</v>
          </cell>
          <cell r="O797">
            <v>801.86</v>
          </cell>
          <cell r="P797">
            <v>222.99</v>
          </cell>
          <cell r="Q797">
            <v>0</v>
          </cell>
          <cell r="R797">
            <v>28189.7</v>
          </cell>
          <cell r="S797">
            <v>0</v>
          </cell>
          <cell r="T797">
            <v>18038.37</v>
          </cell>
          <cell r="U797">
            <v>0</v>
          </cell>
          <cell r="V797">
            <v>0</v>
          </cell>
          <cell r="AB797">
            <v>0</v>
          </cell>
          <cell r="AD797">
            <v>0</v>
          </cell>
          <cell r="AE797">
            <v>0</v>
          </cell>
        </row>
        <row r="798">
          <cell r="F798" t="str">
            <v>74511000010</v>
          </cell>
          <cell r="G798" t="str">
            <v>Rimanenze iniziali di Materiali di guardaroba, pulizia e di conviv. in genere</v>
          </cell>
          <cell r="H798" t="str">
            <v>BA2682</v>
          </cell>
          <cell r="I798">
            <v>74511000010</v>
          </cell>
          <cell r="J798" t="str">
            <v>745.110.00010</v>
          </cell>
          <cell r="K798" t="str">
            <v>Rim. iniz. di Materiali di guard., pulizia e di conv. in gen.</v>
          </cell>
          <cell r="L798" t="str">
            <v>SI</v>
          </cell>
          <cell r="M798" t="str">
            <v>B.13.B.2) Materiali di guardaroba, di pulizia, e di convivenza in genere</v>
          </cell>
          <cell r="N798">
            <v>191227.11</v>
          </cell>
          <cell r="O798">
            <v>140013.70000000001</v>
          </cell>
          <cell r="P798">
            <v>134431.92000000001</v>
          </cell>
          <cell r="Q798">
            <v>0</v>
          </cell>
          <cell r="R798">
            <v>167213.22</v>
          </cell>
          <cell r="S798">
            <v>0</v>
          </cell>
          <cell r="T798">
            <v>161523.41</v>
          </cell>
          <cell r="U798">
            <v>0</v>
          </cell>
          <cell r="V798">
            <v>0</v>
          </cell>
          <cell r="AB798">
            <v>0</v>
          </cell>
          <cell r="AD798">
            <v>0</v>
          </cell>
          <cell r="AE798">
            <v>0</v>
          </cell>
        </row>
        <row r="799">
          <cell r="F799" t="str">
            <v>74511000015</v>
          </cell>
          <cell r="G799" t="str">
            <v>Rimanenze iniziali di Combust., carbur., lubrif. uso riscaldam. e cucine</v>
          </cell>
          <cell r="H799" t="str">
            <v>BA2683</v>
          </cell>
          <cell r="I799">
            <v>74511000015</v>
          </cell>
          <cell r="J799" t="str">
            <v>745.110.00015</v>
          </cell>
          <cell r="K799" t="str">
            <v>Rim. iniz. di Combust., carbur., lubrif. uso riscald. e cucine</v>
          </cell>
          <cell r="L799" t="str">
            <v>SI</v>
          </cell>
          <cell r="M799" t="str">
            <v>B.13.B.3) Combustibili, carburanti e lubrificanti</v>
          </cell>
          <cell r="N799">
            <v>34533</v>
          </cell>
          <cell r="O799">
            <v>34533</v>
          </cell>
          <cell r="P799">
            <v>34532.949999999997</v>
          </cell>
          <cell r="Q799">
            <v>0</v>
          </cell>
          <cell r="R799">
            <v>34531.93</v>
          </cell>
          <cell r="S799">
            <v>0</v>
          </cell>
          <cell r="T799">
            <v>34531.93</v>
          </cell>
          <cell r="U799">
            <v>0</v>
          </cell>
          <cell r="V799">
            <v>0</v>
          </cell>
          <cell r="AB799">
            <v>0</v>
          </cell>
          <cell r="AD799">
            <v>0</v>
          </cell>
          <cell r="AE799">
            <v>0</v>
          </cell>
        </row>
        <row r="800">
          <cell r="F800" t="str">
            <v>74511000020</v>
          </cell>
          <cell r="G800" t="str">
            <v>Rimanenze iniziali di Combust., carbur., lubrif. uso trasporto</v>
          </cell>
          <cell r="H800" t="str">
            <v>BA2683</v>
          </cell>
          <cell r="I800">
            <v>74511000020</v>
          </cell>
          <cell r="J800" t="str">
            <v>745.110.00020</v>
          </cell>
          <cell r="K800" t="str">
            <v>Rim. iniz. di Combust., carbur., lubrif. uso trasp.</v>
          </cell>
          <cell r="L800" t="str">
            <v>SI</v>
          </cell>
          <cell r="M800" t="str">
            <v>B.13.B.3) Combustibili, carburanti e lubrificanti</v>
          </cell>
          <cell r="N800">
            <v>12133.98</v>
          </cell>
          <cell r="O800">
            <v>8646.68</v>
          </cell>
          <cell r="P800">
            <v>76335.39</v>
          </cell>
          <cell r="Q800">
            <v>0</v>
          </cell>
          <cell r="R800">
            <v>11536.51</v>
          </cell>
          <cell r="S800">
            <v>0</v>
          </cell>
          <cell r="T800">
            <v>5818.61</v>
          </cell>
          <cell r="U800">
            <v>0</v>
          </cell>
          <cell r="V800">
            <v>0</v>
          </cell>
          <cell r="AB800">
            <v>0</v>
          </cell>
          <cell r="AD800">
            <v>0</v>
          </cell>
          <cell r="AE800">
            <v>0</v>
          </cell>
        </row>
        <row r="801">
          <cell r="F801" t="str">
            <v>74511000025</v>
          </cell>
          <cell r="G801" t="str">
            <v>Rimanenze iniziali di Cancelleria, stampati e supporti informatici</v>
          </cell>
          <cell r="H801" t="str">
            <v>BA2684</v>
          </cell>
          <cell r="I801">
            <v>74511000025</v>
          </cell>
          <cell r="J801" t="str">
            <v>745.110.00025</v>
          </cell>
          <cell r="K801" t="str">
            <v>Rim. iniz. di Cancelleria, stampati e supporti inf.</v>
          </cell>
          <cell r="L801" t="str">
            <v>SI</v>
          </cell>
          <cell r="M801" t="str">
            <v>B.13.B.4) Supporti informatici e cancelleria</v>
          </cell>
          <cell r="N801">
            <v>266737.67</v>
          </cell>
          <cell r="O801">
            <v>220196.46</v>
          </cell>
          <cell r="P801">
            <v>194914.4</v>
          </cell>
          <cell r="Q801">
            <v>0</v>
          </cell>
          <cell r="R801">
            <v>260144.53</v>
          </cell>
          <cell r="S801">
            <v>0</v>
          </cell>
          <cell r="T801">
            <v>195742.88</v>
          </cell>
          <cell r="U801">
            <v>0</v>
          </cell>
          <cell r="V801">
            <v>0</v>
          </cell>
          <cell r="AB801">
            <v>0</v>
          </cell>
          <cell r="AD801">
            <v>0</v>
          </cell>
          <cell r="AE801">
            <v>0</v>
          </cell>
        </row>
        <row r="802">
          <cell r="F802" t="str">
            <v>74511000030</v>
          </cell>
          <cell r="G802" t="str">
            <v>Rimanenze iniziali di Materiali per la manutenzione in strutture immobiliari</v>
          </cell>
          <cell r="H802" t="str">
            <v>BA2685</v>
          </cell>
          <cell r="I802">
            <v>74511000030</v>
          </cell>
          <cell r="J802" t="str">
            <v>745.110.00030</v>
          </cell>
          <cell r="K802" t="str">
            <v>Rim. iniz. di Mat. per la manut. in strutt. immob.</v>
          </cell>
          <cell r="L802" t="str">
            <v>SI</v>
          </cell>
          <cell r="M802" t="str">
            <v>B.13.B.5) Materiale per la manutenzione</v>
          </cell>
          <cell r="N802">
            <v>1542.64</v>
          </cell>
          <cell r="O802">
            <v>1542.64</v>
          </cell>
          <cell r="P802">
            <v>1542.64</v>
          </cell>
          <cell r="Q802">
            <v>0</v>
          </cell>
          <cell r="R802">
            <v>1542.64</v>
          </cell>
          <cell r="S802">
            <v>0</v>
          </cell>
          <cell r="T802">
            <v>1542.64</v>
          </cell>
          <cell r="U802">
            <v>0</v>
          </cell>
          <cell r="V802">
            <v>0</v>
          </cell>
          <cell r="AB802">
            <v>0</v>
          </cell>
          <cell r="AD802">
            <v>0</v>
          </cell>
          <cell r="AE802">
            <v>0</v>
          </cell>
        </row>
        <row r="803">
          <cell r="F803" t="str">
            <v>74511000035</v>
          </cell>
          <cell r="G803" t="str">
            <v>Rimanenze iniziali di Materiali per la manutenzione di impianti</v>
          </cell>
          <cell r="H803" t="str">
            <v>BA2685</v>
          </cell>
          <cell r="I803">
            <v>74511000035</v>
          </cell>
          <cell r="J803" t="str">
            <v>745.110.00035</v>
          </cell>
          <cell r="K803" t="str">
            <v>Rim. iniz. di Mat. per la manuti di impianti</v>
          </cell>
          <cell r="L803" t="str">
            <v>SI</v>
          </cell>
          <cell r="M803" t="str">
            <v>B.13.B.5) Materiale per la manutenzione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AB803">
            <v>0</v>
          </cell>
          <cell r="AD803">
            <v>0</v>
          </cell>
          <cell r="AE803">
            <v>0</v>
          </cell>
        </row>
        <row r="804">
          <cell r="F804" t="str">
            <v>74511000040</v>
          </cell>
          <cell r="G804" t="str">
            <v>Rimanenze iniziali di Materiali per la manut. di automezzi(sanit. e non sanit.)</v>
          </cell>
          <cell r="H804" t="str">
            <v>BA2685</v>
          </cell>
          <cell r="I804">
            <v>74511000040</v>
          </cell>
          <cell r="J804" t="str">
            <v>745.110.00040</v>
          </cell>
          <cell r="K804" t="str">
            <v>Rim. iniz. di Mat. per la manut. di automezzi (sanit. e non)</v>
          </cell>
          <cell r="L804" t="str">
            <v>SI</v>
          </cell>
          <cell r="M804" t="str">
            <v>B.13.B.5) Materiale per la manutenzione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AB804">
            <v>0</v>
          </cell>
          <cell r="AD804">
            <v>0</v>
          </cell>
          <cell r="AE804">
            <v>0</v>
          </cell>
        </row>
        <row r="805">
          <cell r="F805" t="str">
            <v>74511000045</v>
          </cell>
          <cell r="G805" t="str">
            <v>Rimanenze iniziali di Materiali per la manutenz. di attrezzature sanitarie</v>
          </cell>
          <cell r="H805" t="str">
            <v>BA2685</v>
          </cell>
          <cell r="I805">
            <v>74511000045</v>
          </cell>
          <cell r="J805" t="str">
            <v>745.110.00045</v>
          </cell>
          <cell r="K805" t="str">
            <v>Rim. iniz. di Mat. per la manutenz. di attrezz. sanit.</v>
          </cell>
          <cell r="L805" t="str">
            <v>SI</v>
          </cell>
          <cell r="M805" t="str">
            <v>B.13.B.5) Materiale per la manutenzione</v>
          </cell>
          <cell r="N805">
            <v>940.81</v>
          </cell>
          <cell r="O805">
            <v>940.81</v>
          </cell>
          <cell r="P805">
            <v>940.81</v>
          </cell>
          <cell r="Q805">
            <v>0</v>
          </cell>
          <cell r="R805">
            <v>940.81</v>
          </cell>
          <cell r="S805">
            <v>0</v>
          </cell>
          <cell r="T805">
            <v>940.81</v>
          </cell>
          <cell r="U805">
            <v>0</v>
          </cell>
          <cell r="V805">
            <v>0</v>
          </cell>
          <cell r="AB805">
            <v>0</v>
          </cell>
          <cell r="AD805">
            <v>0</v>
          </cell>
          <cell r="AE805">
            <v>0</v>
          </cell>
        </row>
        <row r="806">
          <cell r="F806" t="str">
            <v>74511000055</v>
          </cell>
          <cell r="G806" t="str">
            <v>Rimanenze iniziali di Materiali per la manut. di mobili, macchine e altri beni</v>
          </cell>
          <cell r="H806" t="str">
            <v>BA2685</v>
          </cell>
          <cell r="I806">
            <v>74511000055</v>
          </cell>
          <cell r="J806" t="str">
            <v>745.110.00055</v>
          </cell>
          <cell r="K806" t="str">
            <v>Rim. iniz. di Mat. per la manut. di mobili, macchine e altri beni</v>
          </cell>
          <cell r="L806" t="str">
            <v>SI</v>
          </cell>
          <cell r="M806" t="str">
            <v>B.13.B.5) Materiale per la manutenzione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AB806">
            <v>0</v>
          </cell>
          <cell r="AD806">
            <v>0</v>
          </cell>
          <cell r="AE806">
            <v>0</v>
          </cell>
        </row>
        <row r="807">
          <cell r="F807" t="str">
            <v>74511000060</v>
          </cell>
          <cell r="G807" t="str">
            <v>Rimanenze iniziali di Altri acquisti di beni non sanitari</v>
          </cell>
          <cell r="H807" t="str">
            <v>BA2686</v>
          </cell>
          <cell r="I807">
            <v>74511000060</v>
          </cell>
          <cell r="J807" t="str">
            <v>745.110.00060</v>
          </cell>
          <cell r="K807" t="str">
            <v>Rim. iniz. di Altri acquisti di beni non sanitari</v>
          </cell>
          <cell r="L807" t="str">
            <v>SI</v>
          </cell>
          <cell r="M807" t="str">
            <v>B.13.B.6) Altri beni e prodotti non sanitari</v>
          </cell>
          <cell r="N807">
            <v>80789.62</v>
          </cell>
          <cell r="O807">
            <v>27328.15</v>
          </cell>
          <cell r="P807">
            <v>27469.74</v>
          </cell>
          <cell r="Q807">
            <v>0</v>
          </cell>
          <cell r="R807">
            <v>211553.25</v>
          </cell>
          <cell r="S807">
            <v>0</v>
          </cell>
          <cell r="T807">
            <v>266100.62</v>
          </cell>
          <cell r="U807">
            <v>0</v>
          </cell>
          <cell r="V807">
            <v>0</v>
          </cell>
          <cell r="AB807">
            <v>0</v>
          </cell>
          <cell r="AD807">
            <v>0</v>
          </cell>
          <cell r="AE807">
            <v>0</v>
          </cell>
        </row>
        <row r="808">
          <cell r="F808" t="str">
            <v>74511000065</v>
          </cell>
          <cell r="G808" t="str">
            <v>Rimanenze iniziali di Beni e prodotti non sanitari da Aziende sanitarie pubbliche della Regione</v>
          </cell>
          <cell r="H808" t="str">
            <v>BA2686</v>
          </cell>
          <cell r="I808">
            <v>74511000065</v>
          </cell>
          <cell r="J808">
            <v>74511000065</v>
          </cell>
          <cell r="K808" t="str">
            <v>Rim. iniz. di Beni e prod. non sanit. da Az. sanit. pubbl. della Reg.</v>
          </cell>
          <cell r="L808" t="str">
            <v>SI</v>
          </cell>
          <cell r="M808" t="e">
            <v>#N/A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AB808">
            <v>0</v>
          </cell>
          <cell r="AD808">
            <v>0</v>
          </cell>
          <cell r="AE808">
            <v>0</v>
          </cell>
        </row>
        <row r="809">
          <cell r="F809" t="str">
            <v>748</v>
          </cell>
          <cell r="G809" t="str">
            <v>ACCANTONAMENTI TIPICI DELL'ESERCIZIO</v>
          </cell>
          <cell r="I809">
            <v>748</v>
          </cell>
          <cell r="J809" t="str">
            <v>748</v>
          </cell>
          <cell r="K809" t="str">
            <v>ACCANTONAMENTI TIPICI DELL'ESERCIZIO</v>
          </cell>
          <cell r="L809" t="str">
            <v>NO</v>
          </cell>
          <cell r="N809">
            <v>0</v>
          </cell>
          <cell r="O809">
            <v>0</v>
          </cell>
          <cell r="P809">
            <v>0</v>
          </cell>
          <cell r="R809">
            <v>0</v>
          </cell>
          <cell r="T809">
            <v>0</v>
          </cell>
          <cell r="U809">
            <v>0</v>
          </cell>
          <cell r="V809">
            <v>0</v>
          </cell>
          <cell r="AB809">
            <v>0</v>
          </cell>
          <cell r="AD809">
            <v>0</v>
          </cell>
          <cell r="AE809">
            <v>0</v>
          </cell>
        </row>
        <row r="810">
          <cell r="F810" t="str">
            <v>748100</v>
          </cell>
          <cell r="G810" t="str">
            <v>ACCANTONAMENTI PER ONERI</v>
          </cell>
          <cell r="I810">
            <v>748100</v>
          </cell>
          <cell r="J810" t="str">
            <v>748.100</v>
          </cell>
          <cell r="K810" t="str">
            <v>ACCANTONAMENTI PER ONERI</v>
          </cell>
          <cell r="L810" t="str">
            <v>NO</v>
          </cell>
          <cell r="N810">
            <v>0</v>
          </cell>
          <cell r="O810">
            <v>0</v>
          </cell>
          <cell r="P810">
            <v>0</v>
          </cell>
          <cell r="R810">
            <v>0</v>
          </cell>
          <cell r="T810">
            <v>0</v>
          </cell>
          <cell r="U810">
            <v>0</v>
          </cell>
          <cell r="V810">
            <v>0</v>
          </cell>
          <cell r="AB810">
            <v>0</v>
          </cell>
          <cell r="AD810">
            <v>0</v>
          </cell>
          <cell r="AE810">
            <v>0</v>
          </cell>
        </row>
        <row r="811">
          <cell r="F811" t="str">
            <v>74810000005</v>
          </cell>
          <cell r="G811" t="str">
            <v>Accant. per imposte e tasse</v>
          </cell>
          <cell r="H811" t="str">
            <v>BA2890</v>
          </cell>
          <cell r="I811">
            <v>74810000005</v>
          </cell>
          <cell r="J811" t="str">
            <v>748.100.00005</v>
          </cell>
          <cell r="K811" t="str">
            <v>Accant. per imposte e tasse</v>
          </cell>
          <cell r="L811" t="str">
            <v>SI</v>
          </cell>
          <cell r="M811" t="str">
            <v>B.14.D.10) Altri accantonamenti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AB811">
            <v>0</v>
          </cell>
          <cell r="AD811">
            <v>0</v>
          </cell>
          <cell r="AE811">
            <v>0</v>
          </cell>
        </row>
        <row r="812">
          <cell r="F812" t="str">
            <v>74810000010</v>
          </cell>
          <cell r="G812" t="str">
            <v>Accant.  premio di operosita (SUMAI)</v>
          </cell>
          <cell r="H812" t="str">
            <v>BA2760</v>
          </cell>
          <cell r="I812">
            <v>74810000015</v>
          </cell>
          <cell r="J812" t="str">
            <v>748.100.00015</v>
          </cell>
          <cell r="K812" t="str">
            <v>Accant. premio di operosita (SUMAI)</v>
          </cell>
          <cell r="L812" t="str">
            <v>SI</v>
          </cell>
          <cell r="M812" t="str">
            <v>B.14.B) Accantonamenti per premio di operosità (SUMAI)</v>
          </cell>
          <cell r="N812">
            <v>371001.26</v>
          </cell>
          <cell r="O812">
            <v>369340.04</v>
          </cell>
          <cell r="P812">
            <v>371420.79</v>
          </cell>
          <cell r="Q812">
            <v>482301.63800000004</v>
          </cell>
          <cell r="R812">
            <v>349630.79</v>
          </cell>
          <cell r="S812">
            <v>349630.79</v>
          </cell>
          <cell r="T812">
            <v>340361.18</v>
          </cell>
          <cell r="U812">
            <v>380369.18</v>
          </cell>
          <cell r="V812">
            <v>0</v>
          </cell>
          <cell r="AB812">
            <v>380369.18</v>
          </cell>
          <cell r="AD812">
            <v>380369.18</v>
          </cell>
          <cell r="AE812">
            <v>380369.18</v>
          </cell>
        </row>
        <row r="813">
          <cell r="F813" t="str">
            <v>74810000015</v>
          </cell>
          <cell r="G813" t="str">
            <v>Accant.  fondo oneri  rinnovi contr.li  - MMG</v>
          </cell>
          <cell r="H813" t="str">
            <v>BA2840</v>
          </cell>
          <cell r="I813">
            <v>74810000025</v>
          </cell>
          <cell r="J813" t="str">
            <v>748.100.00025</v>
          </cell>
          <cell r="K813" t="str">
            <v>Accant. f.do oneri rinnovi contr.li - MMG</v>
          </cell>
          <cell r="L813" t="str">
            <v>SI</v>
          </cell>
          <cell r="M813" t="str">
            <v>B.14.D.1)  Acc. Rinnovi convenzioni MMG/PLS/MCA</v>
          </cell>
          <cell r="N813">
            <v>912783.5</v>
          </cell>
          <cell r="O813">
            <v>488575</v>
          </cell>
          <cell r="P813">
            <v>1918211.25</v>
          </cell>
          <cell r="Q813">
            <v>1186618.55</v>
          </cell>
          <cell r="R813">
            <v>994885.94</v>
          </cell>
          <cell r="S813">
            <v>994885.94</v>
          </cell>
          <cell r="T813">
            <v>1103205.05</v>
          </cell>
          <cell r="U813">
            <v>1193205.06</v>
          </cell>
          <cell r="V813">
            <v>864311.5</v>
          </cell>
          <cell r="Y813">
            <v>1148415.5000000002</v>
          </cell>
          <cell r="AD813">
            <v>1148415.5000000002</v>
          </cell>
          <cell r="AE813">
            <v>1148415.5</v>
          </cell>
        </row>
        <row r="814">
          <cell r="F814" t="str">
            <v>74810000020</v>
          </cell>
          <cell r="G814" t="str">
            <v>Accant.  fondo oneri  rinnovi contr.li  - PLS</v>
          </cell>
          <cell r="H814" t="str">
            <v>BA2840</v>
          </cell>
          <cell r="I814">
            <v>74810000030</v>
          </cell>
          <cell r="J814" t="str">
            <v>748.100.00030</v>
          </cell>
          <cell r="K814" t="str">
            <v>Accant. f.do oneri rinnovi contr.li - PLS</v>
          </cell>
          <cell r="L814" t="str">
            <v>SI</v>
          </cell>
          <cell r="M814" t="str">
            <v>B.14.D.1)  Acc. Rinnovi convenzioni MMG/PLS/MCA</v>
          </cell>
          <cell r="N814">
            <v>608522.34</v>
          </cell>
          <cell r="O814">
            <v>325716.67</v>
          </cell>
          <cell r="P814">
            <v>461166.84</v>
          </cell>
          <cell r="Q814">
            <v>791079.0419999999</v>
          </cell>
          <cell r="R814">
            <v>663257.30000000005</v>
          </cell>
          <cell r="S814">
            <v>663257.30000000005</v>
          </cell>
          <cell r="T814">
            <v>663257.31000000006</v>
          </cell>
          <cell r="U814">
            <v>723256.34</v>
          </cell>
          <cell r="V814">
            <v>574207.67000000004</v>
          </cell>
          <cell r="Y814">
            <v>765610.34116846952</v>
          </cell>
          <cell r="AD814">
            <v>765610.34116846952</v>
          </cell>
          <cell r="AE814">
            <v>765610.34</v>
          </cell>
        </row>
        <row r="815">
          <cell r="F815" t="str">
            <v>74810000025</v>
          </cell>
          <cell r="G815" t="str">
            <v>Accant.  fondo oneri  rinnovi contr.li  - MGM</v>
          </cell>
          <cell r="H815" t="str">
            <v>BA2840</v>
          </cell>
          <cell r="I815">
            <v>74810000035</v>
          </cell>
          <cell r="J815" t="str">
            <v>748.100.00035</v>
          </cell>
          <cell r="K815" t="str">
            <v>Accant. f.do oneri rinnovi contr.li - MGM</v>
          </cell>
          <cell r="L815" t="str">
            <v>SI</v>
          </cell>
          <cell r="M815" t="str">
            <v>B.14.D.1)  Acc. Rinnovi convenzioni MMG/PLS/MCA</v>
          </cell>
          <cell r="N815">
            <v>304261.15999999997</v>
          </cell>
          <cell r="O815">
            <v>162858.32999999999</v>
          </cell>
          <cell r="P815">
            <v>182746.91</v>
          </cell>
          <cell r="Q815">
            <v>395539.50799999997</v>
          </cell>
          <cell r="R815">
            <v>331628.64</v>
          </cell>
          <cell r="S815">
            <v>331628.64</v>
          </cell>
          <cell r="T815">
            <v>331628.64</v>
          </cell>
          <cell r="U815">
            <v>0</v>
          </cell>
          <cell r="V815">
            <v>287103.83</v>
          </cell>
          <cell r="Y815">
            <v>382805.15883153048</v>
          </cell>
          <cell r="AD815">
            <v>382805.15883153048</v>
          </cell>
          <cell r="AE815">
            <v>382805.16</v>
          </cell>
        </row>
        <row r="816">
          <cell r="F816" t="str">
            <v>74810000030</v>
          </cell>
          <cell r="G816" t="str">
            <v>Accant. fondi altri oneri diversi</v>
          </cell>
          <cell r="H816" t="str">
            <v>BA2890</v>
          </cell>
          <cell r="I816">
            <v>74810000040</v>
          </cell>
          <cell r="J816" t="str">
            <v>748.100.00040</v>
          </cell>
          <cell r="K816" t="str">
            <v>Accant. fondi altri oneri diversi</v>
          </cell>
          <cell r="L816" t="str">
            <v>SI</v>
          </cell>
          <cell r="M816" t="str">
            <v>B.14.D.10) Altri accantonamenti</v>
          </cell>
          <cell r="N816">
            <v>2015536.74</v>
          </cell>
          <cell r="O816">
            <v>1675326.17</v>
          </cell>
          <cell r="P816">
            <v>898614.32</v>
          </cell>
          <cell r="Q816">
            <v>315536.74666666682</v>
          </cell>
          <cell r="R816">
            <v>1026444.07</v>
          </cell>
          <cell r="S816">
            <v>1026444.07</v>
          </cell>
          <cell r="T816">
            <v>1277058.6000000001</v>
          </cell>
          <cell r="U816">
            <v>1200000</v>
          </cell>
          <cell r="V816">
            <v>0</v>
          </cell>
          <cell r="AD816">
            <v>0</v>
          </cell>
          <cell r="AE816">
            <v>0</v>
          </cell>
        </row>
        <row r="817">
          <cell r="F817" t="str">
            <v>74810000035</v>
          </cell>
          <cell r="G817" t="str">
            <v>Accant. fondo oneri rinnovi contrat. Dirigenza medica</v>
          </cell>
          <cell r="H817" t="str">
            <v>BA2860</v>
          </cell>
          <cell r="I817">
            <v>74810000045</v>
          </cell>
          <cell r="J817" t="str">
            <v>748.100.00045</v>
          </cell>
          <cell r="K817" t="str">
            <v>Accant. f.do oneri rinnovi contr.li Dirig. Medica</v>
          </cell>
          <cell r="L817" t="str">
            <v>SI</v>
          </cell>
          <cell r="M817" t="str">
            <v>B.14.D.3)  Acc. Rinnovi contratt.: dirigenza medica</v>
          </cell>
          <cell r="N817">
            <v>2240183</v>
          </cell>
          <cell r="O817">
            <v>952805</v>
          </cell>
          <cell r="P817">
            <v>603684</v>
          </cell>
          <cell r="Q817">
            <v>2912237.9</v>
          </cell>
          <cell r="R817">
            <v>2400196.58</v>
          </cell>
          <cell r="S817">
            <v>5301070</v>
          </cell>
          <cell r="T817">
            <v>2240183</v>
          </cell>
          <cell r="U817">
            <v>1392096.34</v>
          </cell>
          <cell r="V817">
            <v>1044072</v>
          </cell>
          <cell r="Y817">
            <v>1392096.34</v>
          </cell>
          <cell r="AD817">
            <v>1392096.34</v>
          </cell>
          <cell r="AE817">
            <v>1392096.34</v>
          </cell>
        </row>
        <row r="818">
          <cell r="F818" t="str">
            <v>74810000040</v>
          </cell>
          <cell r="G818" t="str">
            <v>Accant. fondo oneri rinnovi contrat. Dirigenza NON medica</v>
          </cell>
          <cell r="H818" t="str">
            <v>BA2870</v>
          </cell>
          <cell r="I818">
            <v>74810000050</v>
          </cell>
          <cell r="J818" t="str">
            <v>748.100.00050</v>
          </cell>
          <cell r="K818" t="str">
            <v>Accant. f.do oneri rinnovi contr.li Dirig. non Medica</v>
          </cell>
          <cell r="L818" t="str">
            <v>SI</v>
          </cell>
          <cell r="M818" t="str">
            <v>B.14.D.4)  Acc. Rinnovi contratt.: dirigenza non medica</v>
          </cell>
          <cell r="N818">
            <v>321244</v>
          </cell>
          <cell r="O818">
            <v>136633</v>
          </cell>
          <cell r="P818">
            <v>159788</v>
          </cell>
          <cell r="Q818">
            <v>417617.2</v>
          </cell>
          <cell r="R818">
            <v>344189.91</v>
          </cell>
          <cell r="S818">
            <v>642890</v>
          </cell>
          <cell r="T818">
            <v>321244</v>
          </cell>
          <cell r="U818">
            <v>229768.7</v>
          </cell>
          <cell r="V818">
            <v>172327</v>
          </cell>
          <cell r="Y818">
            <v>229768.7</v>
          </cell>
          <cell r="AD818">
            <v>229768.7</v>
          </cell>
          <cell r="AE818">
            <v>229768.7</v>
          </cell>
        </row>
        <row r="819">
          <cell r="F819" t="str">
            <v>74810000060</v>
          </cell>
          <cell r="G819" t="str">
            <v>Accant. fondo oneri rinnovi contrat. comparto</v>
          </cell>
          <cell r="H819" t="str">
            <v>BA2880</v>
          </cell>
          <cell r="I819">
            <v>74810000055</v>
          </cell>
          <cell r="J819" t="str">
            <v>748.100.00055</v>
          </cell>
          <cell r="K819" t="str">
            <v>Accant. f.do oneri rinnovi contr.li Comparto</v>
          </cell>
          <cell r="L819" t="str">
            <v>SI</v>
          </cell>
          <cell r="M819" t="str">
            <v>B.14.D.5)  Acc. Rinnovi contratt.: comparto</v>
          </cell>
          <cell r="N819">
            <v>5169198</v>
          </cell>
          <cell r="O819">
            <v>634449</v>
          </cell>
          <cell r="P819">
            <v>135210</v>
          </cell>
          <cell r="Q819">
            <v>908550.00000000012</v>
          </cell>
          <cell r="R819">
            <v>840664.42</v>
          </cell>
          <cell r="S819">
            <v>6450160</v>
          </cell>
          <cell r="T819">
            <v>0</v>
          </cell>
          <cell r="U819">
            <v>2277222.12</v>
          </cell>
          <cell r="V819">
            <v>1707917</v>
          </cell>
          <cell r="Y819">
            <v>2277222.12</v>
          </cell>
          <cell r="AD819">
            <v>2277222.12</v>
          </cell>
          <cell r="AE819">
            <v>2277222.12</v>
          </cell>
        </row>
        <row r="820">
          <cell r="F820" t="str">
            <v>74810000065</v>
          </cell>
          <cell r="G820" t="str">
            <v>Accant. fondo oneri rinnovi contrat. altre categor. convenzionate (SUMAI)</v>
          </cell>
          <cell r="H820" t="str">
            <v>BA2850</v>
          </cell>
          <cell r="I820">
            <v>74810000060</v>
          </cell>
          <cell r="J820" t="str">
            <v>748.100.00060</v>
          </cell>
          <cell r="K820" t="str">
            <v>Accant. f.do oneri rinnovi contr.li altre cat. conv. (SUMAI)</v>
          </cell>
          <cell r="L820" t="str">
            <v>SI</v>
          </cell>
          <cell r="M820" t="str">
            <v>B.14.D.2)  Acc. Rinnovi convenzioni Medici Sumai</v>
          </cell>
          <cell r="N820">
            <v>213717</v>
          </cell>
          <cell r="O820">
            <v>114113</v>
          </cell>
          <cell r="P820">
            <v>299814</v>
          </cell>
          <cell r="Q820">
            <v>277832.09999999998</v>
          </cell>
          <cell r="R820">
            <v>232939.98</v>
          </cell>
          <cell r="S820">
            <v>232939.99</v>
          </cell>
          <cell r="T820">
            <v>245139</v>
          </cell>
          <cell r="U820">
            <v>270871.3</v>
          </cell>
          <cell r="V820">
            <v>203153</v>
          </cell>
          <cell r="Y820">
            <v>270871.3</v>
          </cell>
          <cell r="AD820">
            <v>270871.3</v>
          </cell>
          <cell r="AE820">
            <v>270871.3</v>
          </cell>
        </row>
        <row r="821">
          <cell r="F821" t="str">
            <v>74810000070</v>
          </cell>
          <cell r="G821" t="str">
            <v>Accant. per  Trattamento di fine rapporto dipendenti</v>
          </cell>
          <cell r="H821" t="str">
            <v>BA2881</v>
          </cell>
          <cell r="I821">
            <v>74810000065</v>
          </cell>
          <cell r="J821" t="str">
            <v>748.100.00065</v>
          </cell>
          <cell r="K821" t="str">
            <v>Accant. per  Trattamento di fine rapporto dipendenti</v>
          </cell>
          <cell r="L821" t="str">
            <v>SI</v>
          </cell>
          <cell r="M821" t="str">
            <v>B.14.D.6)  Acc. per Trattamento di fine rapporto dipendenti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AB821">
            <v>0</v>
          </cell>
          <cell r="AD821">
            <v>0</v>
          </cell>
          <cell r="AE821">
            <v>0</v>
          </cell>
        </row>
        <row r="822">
          <cell r="F822" t="str">
            <v>74810000075</v>
          </cell>
          <cell r="G822" t="str">
            <v>Accant. per  Trattamento di quiescenza e simili</v>
          </cell>
          <cell r="H822" t="str">
            <v>BA2882</v>
          </cell>
          <cell r="I822">
            <v>74810000070</v>
          </cell>
          <cell r="J822" t="str">
            <v>748.100.00070</v>
          </cell>
          <cell r="K822" t="str">
            <v>Accant. per  Trattamento di quiescenza e simili</v>
          </cell>
          <cell r="L822" t="str">
            <v>SI</v>
          </cell>
          <cell r="M822" t="str">
            <v>B.14.D.7)  Acc. per Trattamenti di quiescenza e simili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AB822">
            <v>0</v>
          </cell>
          <cell r="AD822">
            <v>0</v>
          </cell>
          <cell r="AE822">
            <v>0</v>
          </cell>
        </row>
        <row r="823">
          <cell r="F823" t="str">
            <v>74810000080</v>
          </cell>
          <cell r="G823" t="str">
            <v>Accant. Per Fondi integrativi pensione</v>
          </cell>
          <cell r="H823" t="str">
            <v>BA2883</v>
          </cell>
          <cell r="I823">
            <v>74810000075</v>
          </cell>
          <cell r="J823" t="str">
            <v>748.100.00075</v>
          </cell>
          <cell r="K823" t="str">
            <v>Accant. Per Fondi integrativi pensione</v>
          </cell>
          <cell r="L823" t="str">
            <v>SI</v>
          </cell>
          <cell r="M823" t="str">
            <v>B.14.D.8)  Acc. per Fondi integrativi pensione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AB823">
            <v>0</v>
          </cell>
          <cell r="AD823">
            <v>0</v>
          </cell>
          <cell r="AE823">
            <v>0</v>
          </cell>
        </row>
        <row r="824">
          <cell r="F824" t="str">
            <v xml:space="preserve">74810000120 </v>
          </cell>
          <cell r="G824" t="str">
            <v>Accantonamento fondo D.lgs. 32/21</v>
          </cell>
          <cell r="H824" t="str">
            <v>BA2890</v>
          </cell>
          <cell r="L824" t="str">
            <v>SI</v>
          </cell>
          <cell r="M824" t="str">
            <v>B.14.D.10) Altri accantonamenti</v>
          </cell>
          <cell r="N824">
            <v>0</v>
          </cell>
          <cell r="O824">
            <v>0</v>
          </cell>
          <cell r="P824">
            <v>0</v>
          </cell>
          <cell r="R824">
            <v>164459.43</v>
          </cell>
          <cell r="T824">
            <v>224312.53</v>
          </cell>
          <cell r="U824">
            <v>0</v>
          </cell>
          <cell r="V824">
            <v>168234.4</v>
          </cell>
          <cell r="AB824">
            <v>250000</v>
          </cell>
          <cell r="AC824">
            <v>-250000</v>
          </cell>
          <cell r="AD824">
            <v>0</v>
          </cell>
          <cell r="AE824">
            <v>0</v>
          </cell>
        </row>
        <row r="825">
          <cell r="F825" t="str">
            <v>748105</v>
          </cell>
          <cell r="G825" t="str">
            <v>ACCANTONAMENTI PER RISCHI</v>
          </cell>
          <cell r="I825">
            <v>748105</v>
          </cell>
          <cell r="J825" t="str">
            <v>748.105</v>
          </cell>
          <cell r="K825" t="str">
            <v>ACCANTONAMENTI PER RISCHI</v>
          </cell>
          <cell r="L825" t="str">
            <v>NO</v>
          </cell>
          <cell r="N825">
            <v>0</v>
          </cell>
          <cell r="O825">
            <v>0</v>
          </cell>
          <cell r="P825">
            <v>0</v>
          </cell>
          <cell r="R825">
            <v>0</v>
          </cell>
          <cell r="T825">
            <v>0</v>
          </cell>
          <cell r="U825">
            <v>0</v>
          </cell>
          <cell r="V825">
            <v>0</v>
          </cell>
          <cell r="AB825">
            <v>0</v>
          </cell>
          <cell r="AD825">
            <v>0</v>
          </cell>
          <cell r="AE825">
            <v>0</v>
          </cell>
        </row>
        <row r="826">
          <cell r="F826" t="str">
            <v>74810500005</v>
          </cell>
          <cell r="G826" t="str">
            <v>Accant. per vertenze giudiziarie e contenz.</v>
          </cell>
          <cell r="H826" t="str">
            <v>BA2710</v>
          </cell>
          <cell r="I826">
            <v>74810500005</v>
          </cell>
          <cell r="J826" t="str">
            <v>748.105.00005</v>
          </cell>
          <cell r="K826" t="str">
            <v>Accant. per vertenze giudiziarie e contenz.</v>
          </cell>
          <cell r="L826" t="str">
            <v>SI</v>
          </cell>
          <cell r="M826" t="str">
            <v>B.14.A.1)  Accantonamenti per cause civili ed oneri processuali</v>
          </cell>
          <cell r="N826">
            <v>35954.22</v>
          </cell>
          <cell r="O826">
            <v>19720.560000000001</v>
          </cell>
          <cell r="P826">
            <v>31200</v>
          </cell>
          <cell r="Q826">
            <v>35954.226666666662</v>
          </cell>
          <cell r="R826">
            <v>40000</v>
          </cell>
          <cell r="S826">
            <v>154074.43</v>
          </cell>
          <cell r="T826">
            <v>441229</v>
          </cell>
          <cell r="U826">
            <v>0</v>
          </cell>
          <cell r="V826">
            <v>534949.03</v>
          </cell>
          <cell r="AB826">
            <v>0</v>
          </cell>
          <cell r="AD826">
            <v>0</v>
          </cell>
          <cell r="AE826">
            <v>0</v>
          </cell>
        </row>
        <row r="827">
          <cell r="F827" t="str">
            <v>74810500010</v>
          </cell>
          <cell r="G827" t="str">
            <v>Accant. per contenzioso personale dipendente</v>
          </cell>
          <cell r="H827" t="str">
            <v>BA2720</v>
          </cell>
          <cell r="I827">
            <v>74810500010</v>
          </cell>
          <cell r="J827" t="str">
            <v>748.105.00010</v>
          </cell>
          <cell r="K827" t="str">
            <v>Accant. per contenzioso personale dipendente</v>
          </cell>
          <cell r="L827" t="str">
            <v>SI</v>
          </cell>
          <cell r="M827" t="str">
            <v>B.14.A.2)  Accantonamenti per contenzioso personale dipendente</v>
          </cell>
          <cell r="N827">
            <v>1034680.94</v>
          </cell>
          <cell r="O827">
            <v>302000</v>
          </cell>
          <cell r="P827">
            <v>172500</v>
          </cell>
          <cell r="Q827">
            <v>172500</v>
          </cell>
          <cell r="R827">
            <v>691479.52</v>
          </cell>
          <cell r="S827">
            <v>1081647.4099999999</v>
          </cell>
          <cell r="T827">
            <v>3082726.39</v>
          </cell>
          <cell r="U827">
            <v>4164265</v>
          </cell>
          <cell r="V827">
            <v>3528843.11</v>
          </cell>
          <cell r="AB827">
            <v>1500000</v>
          </cell>
          <cell r="AC827">
            <v>-500000</v>
          </cell>
          <cell r="AD827">
            <v>1000000</v>
          </cell>
          <cell r="AE827">
            <v>1000000</v>
          </cell>
        </row>
        <row r="828">
          <cell r="F828" t="str">
            <v>74810500015</v>
          </cell>
          <cell r="G828" t="str">
            <v>Accant. per rischi connessi all'acquisto di prestazioni sanitarie da privato</v>
          </cell>
          <cell r="H828" t="str">
            <v>BA2730</v>
          </cell>
          <cell r="I828">
            <v>74810500012</v>
          </cell>
          <cell r="J828" t="str">
            <v>748.105.00012</v>
          </cell>
          <cell r="K828" t="str">
            <v>Accant. per rischi connessi all'acq. di prestaz. sanit. da priv.</v>
          </cell>
          <cell r="L828" t="str">
            <v>SI</v>
          </cell>
          <cell r="M828" t="str">
            <v>B.14.A.3)  Accantonamenti per rischi connessi all'acquisto di prestazioni sanitarie da privato</v>
          </cell>
          <cell r="N828">
            <v>0</v>
          </cell>
          <cell r="O828">
            <v>0</v>
          </cell>
          <cell r="P828">
            <v>50010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951000</v>
          </cell>
          <cell r="V828">
            <v>1113250</v>
          </cell>
          <cell r="AB828">
            <v>150000</v>
          </cell>
          <cell r="AC828">
            <v>-150000</v>
          </cell>
          <cell r="AD828">
            <v>0</v>
          </cell>
          <cell r="AE828">
            <v>0</v>
          </cell>
        </row>
        <row r="829">
          <cell r="F829" t="str">
            <v>74810500020</v>
          </cell>
          <cell r="G829" t="str">
            <v>Accant. per copertura diretta dei rischi (autoassicurazione)</v>
          </cell>
          <cell r="H829" t="str">
            <v>BA2740</v>
          </cell>
          <cell r="I829">
            <v>74810500014</v>
          </cell>
          <cell r="J829" t="str">
            <v>748.105.00014</v>
          </cell>
          <cell r="K829" t="str">
            <v>Accant. per copertura diretta dei rischi (autoassicuraz.)</v>
          </cell>
          <cell r="L829" t="str">
            <v>SI</v>
          </cell>
          <cell r="M829" t="str">
            <v>B.14.A.4)  Accantonamenti per copertura diretta dei rischi (autoassicurazione)</v>
          </cell>
          <cell r="N829">
            <v>5859000</v>
          </cell>
          <cell r="O829">
            <v>6394439.9199999999</v>
          </cell>
          <cell r="P829">
            <v>885236</v>
          </cell>
          <cell r="Q829">
            <v>2528000</v>
          </cell>
          <cell r="R829">
            <v>2038900</v>
          </cell>
          <cell r="S829">
            <v>1735333.33</v>
          </cell>
          <cell r="T829">
            <v>2751500</v>
          </cell>
          <cell r="U829">
            <v>956500</v>
          </cell>
          <cell r="V829">
            <v>717375</v>
          </cell>
          <cell r="AB829">
            <v>500000</v>
          </cell>
          <cell r="AC829">
            <v>-500000</v>
          </cell>
          <cell r="AD829">
            <v>0</v>
          </cell>
          <cell r="AE829">
            <v>0</v>
          </cell>
        </row>
        <row r="830">
          <cell r="F830" t="str">
            <v>74810500025</v>
          </cell>
          <cell r="G830" t="str">
            <v>Accant. per interessi di mora</v>
          </cell>
          <cell r="H830" t="str">
            <v>BA2751</v>
          </cell>
          <cell r="I830">
            <v>74810500015</v>
          </cell>
          <cell r="J830" t="str">
            <v>748.105.00015</v>
          </cell>
          <cell r="K830" t="str">
            <v>Accant. per interessi di mora</v>
          </cell>
          <cell r="L830" t="str">
            <v>SI</v>
          </cell>
          <cell r="M830" t="str">
            <v>B.14.A.7)  Accantonamenti per interessi di mora</v>
          </cell>
          <cell r="N830">
            <v>62857.15</v>
          </cell>
          <cell r="O830">
            <v>49546</v>
          </cell>
          <cell r="P830">
            <v>106561</v>
          </cell>
          <cell r="Q830">
            <v>125839.04666666666</v>
          </cell>
          <cell r="R830">
            <v>15100</v>
          </cell>
          <cell r="S830">
            <v>70469.52</v>
          </cell>
          <cell r="T830">
            <v>394222.57</v>
          </cell>
          <cell r="U830">
            <v>400000</v>
          </cell>
          <cell r="V830">
            <v>350000</v>
          </cell>
          <cell r="AB830">
            <v>200000</v>
          </cell>
          <cell r="AD830">
            <v>200000</v>
          </cell>
          <cell r="AE830">
            <v>200000</v>
          </cell>
        </row>
        <row r="831">
          <cell r="F831" t="str">
            <v>74810500030</v>
          </cell>
          <cell r="G831" t="str">
            <v>Accantantonamenti per franchigia assicurativa</v>
          </cell>
          <cell r="H831" t="str">
            <v>BA2741</v>
          </cell>
          <cell r="I831">
            <v>74810500016</v>
          </cell>
          <cell r="J831" t="str">
            <v>748.105.00016</v>
          </cell>
          <cell r="K831" t="str">
            <v>Accantantonamenti per franchigia assicurativa</v>
          </cell>
          <cell r="L831" t="str">
            <v>SI</v>
          </cell>
          <cell r="M831" t="str">
            <v>B.14.A.5) Accantonamenti per franchigia assicurativa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AB831">
            <v>0</v>
          </cell>
          <cell r="AD831">
            <v>0</v>
          </cell>
          <cell r="AE831">
            <v>0</v>
          </cell>
        </row>
        <row r="832">
          <cell r="F832" t="str">
            <v>74810500035</v>
          </cell>
          <cell r="G832" t="str">
            <v>Altri accantonamenti per rischi</v>
          </cell>
          <cell r="H832" t="str">
            <v>BA2750</v>
          </cell>
          <cell r="I832">
            <v>74810500020</v>
          </cell>
          <cell r="J832" t="str">
            <v>748.105.00020</v>
          </cell>
          <cell r="K832" t="str">
            <v>Altri accantonamenti per rischi</v>
          </cell>
          <cell r="L832" t="str">
            <v>SI</v>
          </cell>
          <cell r="M832" t="str">
            <v>B.14.A.6)  Altri accantonamenti per rischi</v>
          </cell>
          <cell r="N832">
            <v>31000</v>
          </cell>
          <cell r="O832">
            <v>26596.880000000001</v>
          </cell>
          <cell r="P832">
            <v>85846.11</v>
          </cell>
          <cell r="Q832">
            <v>31000</v>
          </cell>
          <cell r="R832">
            <v>0</v>
          </cell>
          <cell r="S832">
            <v>10000</v>
          </cell>
          <cell r="T832">
            <v>169421</v>
          </cell>
          <cell r="U832">
            <v>160000</v>
          </cell>
          <cell r="V832">
            <v>120000</v>
          </cell>
          <cell r="AB832">
            <v>80000</v>
          </cell>
          <cell r="AD832">
            <v>80000</v>
          </cell>
          <cell r="AE832">
            <v>80000</v>
          </cell>
        </row>
        <row r="833">
          <cell r="F833" t="str">
            <v>748110</v>
          </cell>
          <cell r="G833" t="str">
            <v>ACCANTONAMENTI PER QUOTE INUTILIZZATE CONTRIBUTI VINCOLATI</v>
          </cell>
          <cell r="I833">
            <v>748110</v>
          </cell>
          <cell r="J833" t="str">
            <v>748.110</v>
          </cell>
          <cell r="K833" t="str">
            <v>ACCANTONAMENTI PER QUOTE INUTILIZZATE CONTRIBUTI VINCOLATI</v>
          </cell>
          <cell r="L833" t="str">
            <v>NO</v>
          </cell>
          <cell r="N833">
            <v>0</v>
          </cell>
          <cell r="O833">
            <v>0</v>
          </cell>
          <cell r="P833">
            <v>0</v>
          </cell>
          <cell r="R833">
            <v>0</v>
          </cell>
          <cell r="T833">
            <v>0</v>
          </cell>
          <cell r="U833">
            <v>0</v>
          </cell>
          <cell r="V833">
            <v>0</v>
          </cell>
          <cell r="AB833">
            <v>0</v>
          </cell>
          <cell r="AD833">
            <v>0</v>
          </cell>
          <cell r="AE833">
            <v>0</v>
          </cell>
        </row>
        <row r="834">
          <cell r="F834" t="str">
            <v>74811000005</v>
          </cell>
          <cell r="G834" t="str">
            <v>Accant. per quote inutilizzate contributi da Regione e Prov. Aut. per quota F.S. vincolato</v>
          </cell>
          <cell r="H834" t="str">
            <v>BA2780</v>
          </cell>
          <cell r="I834">
            <v>74811000005</v>
          </cell>
          <cell r="J834" t="str">
            <v>748.110.00005</v>
          </cell>
          <cell r="K834" t="str">
            <v>Accant. quote inutilizz. contrib. da Reg. e Prov. Aut. quota F.S. vinc.</v>
          </cell>
          <cell r="L834" t="str">
            <v>SI</v>
          </cell>
          <cell r="M834" t="str">
            <v>B.14.C.2)  Accantonamenti per quote inutilizzate contributi da Regione e Prov. Aut. per quota F.S. vincolato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AB834">
            <v>0</v>
          </cell>
          <cell r="AD834">
            <v>0</v>
          </cell>
          <cell r="AE834">
            <v>0</v>
          </cell>
        </row>
        <row r="835">
          <cell r="F835" t="str">
            <v>74811000010</v>
          </cell>
          <cell r="G835" t="str">
            <v>Accant. per quote inutilizzate contributi da soggetti pubblici (extra fondo) vincolati</v>
          </cell>
          <cell r="H835" t="str">
            <v>BA2790</v>
          </cell>
          <cell r="I835">
            <v>74811000010</v>
          </cell>
          <cell r="J835" t="str">
            <v>748.110.00010</v>
          </cell>
          <cell r="K835" t="str">
            <v>Accant. quote inutilizz. contrib. da sogg. pubb. (extra fondo) vinc.</v>
          </cell>
          <cell r="L835" t="str">
            <v>SI</v>
          </cell>
          <cell r="M835" t="str">
            <v>B.14.C.3)  Accantonamenti per quote inutilizzate contributi da soggetti pubblici (extra fondo) vincolati</v>
          </cell>
          <cell r="N835">
            <v>661026.86</v>
          </cell>
          <cell r="O835">
            <v>44125</v>
          </cell>
          <cell r="P835">
            <v>0</v>
          </cell>
          <cell r="Q835">
            <v>0</v>
          </cell>
          <cell r="R835">
            <v>189524.47</v>
          </cell>
          <cell r="S835">
            <v>0</v>
          </cell>
          <cell r="T835">
            <v>1533386.83</v>
          </cell>
          <cell r="U835">
            <v>0</v>
          </cell>
          <cell r="V835">
            <v>0</v>
          </cell>
          <cell r="AB835">
            <v>0</v>
          </cell>
          <cell r="AD835">
            <v>0</v>
          </cell>
          <cell r="AE835">
            <v>0</v>
          </cell>
        </row>
        <row r="836">
          <cell r="F836" t="str">
            <v>74811000020</v>
          </cell>
          <cell r="G836" t="str">
            <v>Accant. per quote inutilizzate contributi vincolati da privati</v>
          </cell>
          <cell r="H836" t="str">
            <v>BA2810</v>
          </cell>
          <cell r="I836">
            <v>74811000020</v>
          </cell>
          <cell r="J836" t="str">
            <v>748.110.00020</v>
          </cell>
          <cell r="K836" t="str">
            <v>Accant. quote inutilizz. contrib. vinc. da priv.</v>
          </cell>
          <cell r="L836" t="str">
            <v>SI</v>
          </cell>
          <cell r="M836" t="str">
            <v>B.14.C.5)  Accantonamenti per quote inutilizzate contributi vincolati da privati</v>
          </cell>
          <cell r="N836">
            <v>46707</v>
          </cell>
          <cell r="O836">
            <v>121826.68</v>
          </cell>
          <cell r="P836">
            <v>0</v>
          </cell>
          <cell r="Q836">
            <v>0</v>
          </cell>
          <cell r="R836">
            <v>46707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AB836">
            <v>0</v>
          </cell>
          <cell r="AD836">
            <v>0</v>
          </cell>
          <cell r="AE836">
            <v>0</v>
          </cell>
        </row>
        <row r="837">
          <cell r="F837" t="str">
            <v>74811000025</v>
          </cell>
          <cell r="G837" t="str">
            <v>Accantonamenti per quote inutilizzate contributi da soggetti privati per ricerca</v>
          </cell>
          <cell r="H837" t="str">
            <v>BA2811</v>
          </cell>
          <cell r="I837">
            <v>74811000025</v>
          </cell>
          <cell r="J837" t="str">
            <v>748.110.00025</v>
          </cell>
          <cell r="K837" t="str">
            <v>Accantonamenti per quote inutilizzate contributi da soggetti privati per ricerca</v>
          </cell>
          <cell r="L837" t="str">
            <v>SI</v>
          </cell>
          <cell r="M837" t="str">
            <v>B.14.C.6)  Accantonamenti per quote inutilizzate contributi da soggetti privati per ricerca</v>
          </cell>
          <cell r="N837">
            <v>0</v>
          </cell>
          <cell r="O837">
            <v>0</v>
          </cell>
          <cell r="P837">
            <v>0</v>
          </cell>
          <cell r="R837">
            <v>0</v>
          </cell>
          <cell r="T837">
            <v>0</v>
          </cell>
          <cell r="U837">
            <v>0</v>
          </cell>
          <cell r="V837">
            <v>0</v>
          </cell>
          <cell r="AB837">
            <v>0</v>
          </cell>
          <cell r="AD837">
            <v>0</v>
          </cell>
          <cell r="AE837">
            <v>0</v>
          </cell>
        </row>
        <row r="838">
          <cell r="F838" t="str">
            <v>74811000030</v>
          </cell>
          <cell r="G838" t="str">
            <v>Accantonamenti per quote inutilizzate contributi da Regione e Prov. Aut. per quota F.S. indistinto finalizzato</v>
          </cell>
          <cell r="H838" t="str">
            <v>BA2771</v>
          </cell>
          <cell r="I838">
            <v>74811000030</v>
          </cell>
          <cell r="J838" t="str">
            <v>748.110.00030</v>
          </cell>
          <cell r="K838" t="str">
            <v xml:space="preserve"> Accantonamenti per quote inutilizzate contributi da Regione e Prov. Aut. per quota F.S. indistinto finalizzato</v>
          </cell>
          <cell r="L838" t="str">
            <v>SI</v>
          </cell>
          <cell r="M838" t="str">
            <v>B.14.C.1)  Accantonamenti per quote inutilizzate contributi da Regione e Prov. Aut. per quota F.S. indistinto finalizzato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10000</v>
          </cell>
          <cell r="U838">
            <v>0</v>
          </cell>
          <cell r="V838">
            <v>0</v>
          </cell>
          <cell r="AB838">
            <v>0</v>
          </cell>
          <cell r="AD838">
            <v>0</v>
          </cell>
          <cell r="AE838">
            <v>0</v>
          </cell>
        </row>
        <row r="839">
          <cell r="F839" t="str">
            <v>74810000085</v>
          </cell>
          <cell r="G839" t="str">
            <v>Accantonamento fondo D.lgs. 32/21</v>
          </cell>
          <cell r="H839" t="str">
            <v>BA2884</v>
          </cell>
          <cell r="L839" t="str">
            <v>SI</v>
          </cell>
          <cell r="M839" t="str">
            <v>B.14.D.9)  Acc. Incentivi funzioni tecniche art. 113 D.lgs 50/2016</v>
          </cell>
          <cell r="S839">
            <v>134459.43</v>
          </cell>
          <cell r="U839">
            <v>0</v>
          </cell>
          <cell r="AB839">
            <v>0</v>
          </cell>
          <cell r="AD839">
            <v>0</v>
          </cell>
          <cell r="AE839">
            <v>0</v>
          </cell>
        </row>
        <row r="840">
          <cell r="F840" t="str">
            <v>751</v>
          </cell>
          <cell r="G840" t="str">
            <v>INTERESSI PASSIVI ED ONERI FINANZIARI</v>
          </cell>
          <cell r="I840">
            <v>751</v>
          </cell>
          <cell r="J840" t="str">
            <v>751</v>
          </cell>
          <cell r="K840" t="str">
            <v>INTERESSI PASSIVI ED ONERI FINANZIARI</v>
          </cell>
          <cell r="L840" t="str">
            <v>NO</v>
          </cell>
          <cell r="N840">
            <v>0</v>
          </cell>
          <cell r="O840">
            <v>0</v>
          </cell>
          <cell r="P840">
            <v>0</v>
          </cell>
          <cell r="R840">
            <v>0</v>
          </cell>
          <cell r="T840">
            <v>0</v>
          </cell>
          <cell r="U840">
            <v>0</v>
          </cell>
          <cell r="V840">
            <v>0</v>
          </cell>
          <cell r="AB840">
            <v>0</v>
          </cell>
          <cell r="AD840">
            <v>0</v>
          </cell>
          <cell r="AE840">
            <v>0</v>
          </cell>
        </row>
        <row r="841">
          <cell r="F841" t="str">
            <v>751100</v>
          </cell>
          <cell r="G841" t="str">
            <v>INTERESSI PASSIVI</v>
          </cell>
          <cell r="I841">
            <v>751100</v>
          </cell>
          <cell r="J841" t="str">
            <v>751.100</v>
          </cell>
          <cell r="K841" t="str">
            <v>INTERESSI PASSIVI</v>
          </cell>
          <cell r="L841" t="str">
            <v>NO</v>
          </cell>
          <cell r="N841">
            <v>0</v>
          </cell>
          <cell r="O841">
            <v>0</v>
          </cell>
          <cell r="P841">
            <v>0</v>
          </cell>
          <cell r="R841">
            <v>0</v>
          </cell>
          <cell r="T841">
            <v>0</v>
          </cell>
          <cell r="U841">
            <v>0</v>
          </cell>
          <cell r="V841">
            <v>0</v>
          </cell>
          <cell r="AB841">
            <v>0</v>
          </cell>
          <cell r="AD841">
            <v>0</v>
          </cell>
          <cell r="AE841">
            <v>0</v>
          </cell>
        </row>
        <row r="842">
          <cell r="F842" t="str">
            <v>75110000005</v>
          </cell>
          <cell r="G842" t="str">
            <v>Interessi passivi per anticipazioni di tesoreria</v>
          </cell>
          <cell r="H842" t="str">
            <v>CA0120</v>
          </cell>
          <cell r="I842">
            <v>75110000005</v>
          </cell>
          <cell r="J842" t="str">
            <v>751.100.00005</v>
          </cell>
          <cell r="K842" t="str">
            <v>Interessi passivi per anticipaz. di tesoreria</v>
          </cell>
          <cell r="L842" t="str">
            <v>SI</v>
          </cell>
          <cell r="M842" t="str">
            <v>C.3.A) Interessi passivi su anticipazioni di cassa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AB842">
            <v>0</v>
          </cell>
          <cell r="AD842">
            <v>0</v>
          </cell>
          <cell r="AE842">
            <v>0</v>
          </cell>
        </row>
        <row r="843">
          <cell r="F843" t="str">
            <v>75110000010</v>
          </cell>
          <cell r="G843" t="str">
            <v>Interessi passivi su mutui</v>
          </cell>
          <cell r="H843" t="str">
            <v>CA0130</v>
          </cell>
          <cell r="I843">
            <v>75110000010</v>
          </cell>
          <cell r="J843" t="str">
            <v>751.100.00010</v>
          </cell>
          <cell r="K843" t="str">
            <v>Interessi passivi su mutui</v>
          </cell>
          <cell r="L843" t="str">
            <v>SI</v>
          </cell>
          <cell r="M843" t="str">
            <v>C.3.B) Interessi passivi su mutui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AB843">
            <v>0</v>
          </cell>
          <cell r="AD843">
            <v>0</v>
          </cell>
          <cell r="AE843">
            <v>0</v>
          </cell>
        </row>
        <row r="844">
          <cell r="F844" t="str">
            <v>75110000015</v>
          </cell>
          <cell r="G844" t="str">
            <v>Interessi moratori e rivalutazione monetaria</v>
          </cell>
          <cell r="H844" t="str">
            <v>CA0140</v>
          </cell>
          <cell r="I844">
            <v>75110000015</v>
          </cell>
          <cell r="J844" t="str">
            <v>751.100.00015</v>
          </cell>
          <cell r="K844" t="str">
            <v>Interessi moratori e rivalutazione monetaria</v>
          </cell>
          <cell r="L844" t="str">
            <v>SI</v>
          </cell>
          <cell r="M844" t="str">
            <v>C.3.C) Altri interessi passivi</v>
          </cell>
          <cell r="N844">
            <v>37963.61</v>
          </cell>
          <cell r="O844">
            <v>0</v>
          </cell>
          <cell r="P844">
            <v>16.39</v>
          </cell>
          <cell r="Q844">
            <v>0</v>
          </cell>
          <cell r="R844">
            <v>53735.16</v>
          </cell>
          <cell r="S844">
            <v>0</v>
          </cell>
          <cell r="T844">
            <v>335771.36</v>
          </cell>
          <cell r="U844">
            <v>184727.19</v>
          </cell>
          <cell r="V844">
            <v>162788.60999999999</v>
          </cell>
          <cell r="W844">
            <v>205546.66</v>
          </cell>
          <cell r="AB844">
            <v>0</v>
          </cell>
          <cell r="AD844">
            <v>0</v>
          </cell>
          <cell r="AE844">
            <v>0</v>
          </cell>
        </row>
        <row r="845">
          <cell r="F845" t="str">
            <v>751105</v>
          </cell>
          <cell r="G845" t="str">
            <v>ONERI FINANZIARI</v>
          </cell>
          <cell r="I845">
            <v>751105</v>
          </cell>
          <cell r="J845" t="str">
            <v>751.105</v>
          </cell>
          <cell r="K845" t="str">
            <v>ONERI FINANZIARI</v>
          </cell>
          <cell r="L845" t="str">
            <v>NO</v>
          </cell>
          <cell r="N845">
            <v>0</v>
          </cell>
          <cell r="O845">
            <v>0</v>
          </cell>
          <cell r="P845">
            <v>0</v>
          </cell>
          <cell r="R845">
            <v>0</v>
          </cell>
          <cell r="T845">
            <v>0</v>
          </cell>
          <cell r="U845">
            <v>0</v>
          </cell>
          <cell r="V845">
            <v>0</v>
          </cell>
          <cell r="AB845">
            <v>0</v>
          </cell>
          <cell r="AD845">
            <v>0</v>
          </cell>
          <cell r="AE845">
            <v>0</v>
          </cell>
        </row>
        <row r="846">
          <cell r="F846" t="str">
            <v>75110500005</v>
          </cell>
          <cell r="G846" t="str">
            <v>Altri oneri finanziari</v>
          </cell>
          <cell r="H846" t="str">
            <v>CA0160</v>
          </cell>
          <cell r="I846">
            <v>75110500015</v>
          </cell>
          <cell r="J846" t="str">
            <v>751.105.00015</v>
          </cell>
          <cell r="K846" t="str">
            <v>Altri oneri finanziari</v>
          </cell>
          <cell r="L846" t="str">
            <v>SI</v>
          </cell>
          <cell r="M846" t="str">
            <v>C.4.A) Altri oneri finanziari</v>
          </cell>
          <cell r="N846">
            <v>0</v>
          </cell>
          <cell r="O846">
            <v>2226.52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AB846">
            <v>0</v>
          </cell>
          <cell r="AD846">
            <v>0</v>
          </cell>
          <cell r="AE846">
            <v>0</v>
          </cell>
        </row>
        <row r="847">
          <cell r="F847" t="str">
            <v>75110500010</v>
          </cell>
          <cell r="G847" t="str">
            <v>Perdite su cambi</v>
          </cell>
          <cell r="H847" t="str">
            <v>CA0170</v>
          </cell>
          <cell r="I847">
            <v>75110500020</v>
          </cell>
          <cell r="J847" t="str">
            <v>751.105.00020</v>
          </cell>
          <cell r="K847" t="str">
            <v>Perdite su cambi</v>
          </cell>
          <cell r="L847" t="str">
            <v>SI</v>
          </cell>
          <cell r="M847" t="str">
            <v>C.4.B) Perdite su cambi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AB847">
            <v>0</v>
          </cell>
          <cell r="AD847">
            <v>0</v>
          </cell>
          <cell r="AE847">
            <v>0</v>
          </cell>
        </row>
        <row r="848">
          <cell r="F848" t="str">
            <v>752</v>
          </cell>
          <cell r="G848" t="str">
            <v>SVALUTAZIONI</v>
          </cell>
          <cell r="I848">
            <v>752</v>
          </cell>
          <cell r="J848">
            <v>752</v>
          </cell>
          <cell r="K848" t="str">
            <v>SVALUTAZIONI</v>
          </cell>
          <cell r="L848" t="str">
            <v>NO</v>
          </cell>
          <cell r="N848">
            <v>0</v>
          </cell>
          <cell r="O848">
            <v>0</v>
          </cell>
          <cell r="P848">
            <v>0</v>
          </cell>
          <cell r="R848">
            <v>0</v>
          </cell>
          <cell r="T848">
            <v>0</v>
          </cell>
          <cell r="U848">
            <v>0</v>
          </cell>
          <cell r="V848">
            <v>0</v>
          </cell>
          <cell r="AB848">
            <v>0</v>
          </cell>
          <cell r="AD848">
            <v>0</v>
          </cell>
          <cell r="AE848">
            <v>0</v>
          </cell>
        </row>
        <row r="849">
          <cell r="F849" t="str">
            <v>752100</v>
          </cell>
          <cell r="G849" t="str">
            <v>SVALUTAZIONI</v>
          </cell>
          <cell r="I849">
            <v>752100</v>
          </cell>
          <cell r="J849" t="str">
            <v>752.100</v>
          </cell>
          <cell r="K849" t="str">
            <v>SVALUTAZIONI</v>
          </cell>
          <cell r="L849" t="str">
            <v>NO</v>
          </cell>
          <cell r="N849">
            <v>0</v>
          </cell>
          <cell r="O849">
            <v>0</v>
          </cell>
          <cell r="P849">
            <v>0</v>
          </cell>
          <cell r="R849">
            <v>0</v>
          </cell>
          <cell r="T849">
            <v>0</v>
          </cell>
          <cell r="U849">
            <v>0</v>
          </cell>
          <cell r="V849">
            <v>0</v>
          </cell>
          <cell r="AB849">
            <v>0</v>
          </cell>
          <cell r="AD849">
            <v>0</v>
          </cell>
          <cell r="AE849">
            <v>0</v>
          </cell>
        </row>
        <row r="850">
          <cell r="F850" t="str">
            <v>75210000005</v>
          </cell>
          <cell r="G850" t="str">
            <v>Svalutazioni</v>
          </cell>
          <cell r="H850" t="str">
            <v>DA0020</v>
          </cell>
          <cell r="I850">
            <v>75210000005</v>
          </cell>
          <cell r="J850" t="str">
            <v>752.100.00005</v>
          </cell>
          <cell r="K850" t="str">
            <v>Svalutazioni</v>
          </cell>
          <cell r="L850" t="str">
            <v>SI</v>
          </cell>
          <cell r="M850" t="str">
            <v>D.2)  Svalutazioni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AB850">
            <v>0</v>
          </cell>
          <cell r="AD850">
            <v>0</v>
          </cell>
          <cell r="AE850">
            <v>0</v>
          </cell>
        </row>
        <row r="851">
          <cell r="F851" t="str">
            <v>754</v>
          </cell>
          <cell r="G851" t="str">
            <v>MINUSVALENZE</v>
          </cell>
          <cell r="I851">
            <v>754</v>
          </cell>
          <cell r="J851" t="str">
            <v>754</v>
          </cell>
          <cell r="K851" t="str">
            <v>MINUSVALENZE</v>
          </cell>
          <cell r="L851" t="str">
            <v>NO</v>
          </cell>
          <cell r="N851">
            <v>0</v>
          </cell>
          <cell r="O851">
            <v>0</v>
          </cell>
          <cell r="P851">
            <v>0</v>
          </cell>
          <cell r="R851">
            <v>0</v>
          </cell>
          <cell r="T851">
            <v>0</v>
          </cell>
          <cell r="U851">
            <v>0</v>
          </cell>
          <cell r="V851">
            <v>0</v>
          </cell>
          <cell r="AB851">
            <v>0</v>
          </cell>
          <cell r="AD851">
            <v>0</v>
          </cell>
          <cell r="AE851">
            <v>0</v>
          </cell>
        </row>
        <row r="852">
          <cell r="F852" t="str">
            <v>754100</v>
          </cell>
          <cell r="G852" t="str">
            <v>MINUSVALENZE</v>
          </cell>
          <cell r="I852">
            <v>754100</v>
          </cell>
          <cell r="J852" t="str">
            <v>754.100</v>
          </cell>
          <cell r="K852" t="str">
            <v>MINUSVALENZE</v>
          </cell>
          <cell r="L852" t="str">
            <v>NO</v>
          </cell>
          <cell r="N852">
            <v>0</v>
          </cell>
          <cell r="O852">
            <v>0</v>
          </cell>
          <cell r="P852">
            <v>0</v>
          </cell>
          <cell r="R852">
            <v>0</v>
          </cell>
          <cell r="T852">
            <v>0</v>
          </cell>
          <cell r="U852">
            <v>0</v>
          </cell>
          <cell r="V852">
            <v>0</v>
          </cell>
          <cell r="AB852">
            <v>0</v>
          </cell>
          <cell r="AD852">
            <v>0</v>
          </cell>
          <cell r="AE852">
            <v>0</v>
          </cell>
        </row>
        <row r="853">
          <cell r="F853" t="str">
            <v>75410000005</v>
          </cell>
          <cell r="G853" t="str">
            <v>Minusvalenze per alienazione di beni immobili</v>
          </cell>
          <cell r="H853" t="str">
            <v>EA0270</v>
          </cell>
          <cell r="I853">
            <v>75410000005</v>
          </cell>
          <cell r="J853" t="str">
            <v>754.100.00005</v>
          </cell>
          <cell r="K853" t="str">
            <v>Minusvalenze per alienazione di beni immobili</v>
          </cell>
          <cell r="L853" t="str">
            <v>SI</v>
          </cell>
          <cell r="M853" t="str">
            <v>E.2.A) Minusvalenze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AB853">
            <v>0</v>
          </cell>
          <cell r="AD853">
            <v>0</v>
          </cell>
          <cell r="AE853">
            <v>0</v>
          </cell>
        </row>
        <row r="854">
          <cell r="F854" t="str">
            <v>75410000010</v>
          </cell>
          <cell r="G854" t="str">
            <v>Minusvalenze per alienazione di beni mobili</v>
          </cell>
          <cell r="H854" t="str">
            <v>EA0270</v>
          </cell>
          <cell r="I854">
            <v>75410000010</v>
          </cell>
          <cell r="J854" t="str">
            <v>754.100.00010</v>
          </cell>
          <cell r="K854" t="str">
            <v>Minusvalenze per alienazione di beni mobili</v>
          </cell>
          <cell r="L854" t="str">
            <v>SI</v>
          </cell>
          <cell r="M854" t="str">
            <v>E.2.A) Minusvalenze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24375.5</v>
          </cell>
          <cell r="U854">
            <v>0</v>
          </cell>
          <cell r="V854">
            <v>0</v>
          </cell>
          <cell r="AB854">
            <v>0</v>
          </cell>
          <cell r="AD854">
            <v>0</v>
          </cell>
          <cell r="AE854">
            <v>0</v>
          </cell>
        </row>
        <row r="855">
          <cell r="F855" t="str">
            <v>757</v>
          </cell>
          <cell r="G855" t="str">
            <v>SOPRAVVENIENZE PASS. ED INSUSSIST. DELL'ATTIVO</v>
          </cell>
          <cell r="I855">
            <v>757</v>
          </cell>
          <cell r="J855" t="str">
            <v>757</v>
          </cell>
          <cell r="K855" t="str">
            <v>SOPRAVVENIENZE PASS. ED INSUSSIST. DELL'ATTIVO</v>
          </cell>
          <cell r="L855" t="str">
            <v>NO</v>
          </cell>
          <cell r="N855">
            <v>0</v>
          </cell>
          <cell r="O855">
            <v>0</v>
          </cell>
          <cell r="P855">
            <v>0</v>
          </cell>
          <cell r="R855">
            <v>0</v>
          </cell>
          <cell r="T855">
            <v>0</v>
          </cell>
          <cell r="U855">
            <v>0</v>
          </cell>
          <cell r="V855">
            <v>0</v>
          </cell>
          <cell r="AB855">
            <v>0</v>
          </cell>
          <cell r="AD855">
            <v>0</v>
          </cell>
          <cell r="AE855">
            <v>0</v>
          </cell>
        </row>
        <row r="856">
          <cell r="F856" t="str">
            <v>757100</v>
          </cell>
          <cell r="G856" t="str">
            <v>SOPRAVVENIENZE PASSIVE ED INSUSSIST. dell'ATTIVO</v>
          </cell>
          <cell r="I856">
            <v>757100</v>
          </cell>
          <cell r="J856" t="str">
            <v>757.100</v>
          </cell>
          <cell r="K856" t="str">
            <v>SOPRAVVENIENZE PASSIVE ED INSUSSIST. DELL'ATTIVO</v>
          </cell>
          <cell r="L856" t="str">
            <v>NO</v>
          </cell>
          <cell r="N856">
            <v>0</v>
          </cell>
          <cell r="O856">
            <v>0</v>
          </cell>
          <cell r="P856">
            <v>0</v>
          </cell>
          <cell r="R856">
            <v>0</v>
          </cell>
          <cell r="T856">
            <v>0</v>
          </cell>
          <cell r="U856">
            <v>0</v>
          </cell>
          <cell r="V856">
            <v>0</v>
          </cell>
          <cell r="AB856">
            <v>0</v>
          </cell>
          <cell r="AD856">
            <v>0</v>
          </cell>
          <cell r="AE856">
            <v>0</v>
          </cell>
        </row>
        <row r="857">
          <cell r="F857" t="str">
            <v>75710000005</v>
          </cell>
          <cell r="G857" t="str">
            <v>Sopravv.ze pass. riguardanti Irap</v>
          </cell>
          <cell r="H857" t="str">
            <v>EA0290</v>
          </cell>
          <cell r="I857">
            <v>75710000085</v>
          </cell>
          <cell r="J857" t="str">
            <v>757.100.00085</v>
          </cell>
          <cell r="K857" t="str">
            <v>Sopravv. pass. riguardanti Irap</v>
          </cell>
          <cell r="L857" t="str">
            <v>SI</v>
          </cell>
          <cell r="M857" t="str">
            <v>E.2.B.1) Oneri tributari da esercizi precedenti</v>
          </cell>
          <cell r="N857">
            <v>89085.74</v>
          </cell>
          <cell r="O857">
            <v>0</v>
          </cell>
          <cell r="P857">
            <v>0</v>
          </cell>
          <cell r="Q857">
            <v>0</v>
          </cell>
          <cell r="R857">
            <v>43405.85</v>
          </cell>
          <cell r="S857">
            <v>0</v>
          </cell>
          <cell r="T857">
            <v>37809.39</v>
          </cell>
          <cell r="U857">
            <v>18667</v>
          </cell>
          <cell r="V857">
            <v>18667</v>
          </cell>
          <cell r="AD857">
            <v>0</v>
          </cell>
          <cell r="AE857">
            <v>0</v>
          </cell>
        </row>
        <row r="858">
          <cell r="F858" t="str">
            <v>75710000010</v>
          </cell>
          <cell r="G858" t="str">
            <v>Sopravv.ze pass. riguard. altre imposte e tasse</v>
          </cell>
          <cell r="H858" t="str">
            <v>EA0290</v>
          </cell>
          <cell r="I858">
            <v>75710000090</v>
          </cell>
          <cell r="J858" t="str">
            <v>757.100.00090</v>
          </cell>
          <cell r="K858" t="str">
            <v>Sopravv. pass. riguard. altre imposte e tasse</v>
          </cell>
          <cell r="L858" t="str">
            <v>SI</v>
          </cell>
          <cell r="M858" t="str">
            <v>E.2.B.1) Oneri tributari da esercizi precedenti</v>
          </cell>
          <cell r="N858">
            <v>244541.04</v>
          </cell>
          <cell r="O858">
            <v>631754.88</v>
          </cell>
          <cell r="P858">
            <v>506478.29</v>
          </cell>
          <cell r="Q858">
            <v>0</v>
          </cell>
          <cell r="R858">
            <v>91168.11</v>
          </cell>
          <cell r="S858">
            <v>0</v>
          </cell>
          <cell r="T858">
            <v>120240.14</v>
          </cell>
          <cell r="U858">
            <v>308815.5</v>
          </cell>
          <cell r="V858">
            <v>205877</v>
          </cell>
          <cell r="W858">
            <v>126609</v>
          </cell>
          <cell r="AD858">
            <v>0</v>
          </cell>
          <cell r="AE858">
            <v>0</v>
          </cell>
        </row>
        <row r="859">
          <cell r="F859" t="str">
            <v>75710000015</v>
          </cell>
          <cell r="G859" t="str">
            <v>Sopravv.ze passive v/Aziende sanitarie pubbliche relative alla mobilità intraregionale</v>
          </cell>
          <cell r="H859" t="str">
            <v>EA0330</v>
          </cell>
          <cell r="I859">
            <v>75710000097</v>
          </cell>
          <cell r="J859" t="str">
            <v>757.100.00097</v>
          </cell>
          <cell r="K859" t="str">
            <v>Sopravv. pass. v/Az. sanit. pubbl. relative alla mob. intrareg.</v>
          </cell>
          <cell r="L859" t="str">
            <v>SI</v>
          </cell>
          <cell r="M859" t="str">
            <v>E.2.B.3.1.A) Sopravvenienze passive v/Aziende sanitarie pubbliche relative alla mobilità intraregionale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AD859">
            <v>0</v>
          </cell>
          <cell r="AE859">
            <v>0</v>
          </cell>
        </row>
        <row r="860">
          <cell r="F860" t="str">
            <v>75710000020</v>
          </cell>
          <cell r="G860" t="str">
            <v>Altre Sopravv.ze passive v/Aziende sanitarie pubbliche della Regione</v>
          </cell>
          <cell r="H860" t="str">
            <v>EA0340</v>
          </cell>
          <cell r="I860">
            <v>75710000105</v>
          </cell>
          <cell r="J860" t="str">
            <v>757.100.00105</v>
          </cell>
          <cell r="K860" t="str">
            <v>Altre Sopravv. pass. v/Az. sanit. pubbl. della Regione</v>
          </cell>
          <cell r="L860" t="str">
            <v>SI</v>
          </cell>
          <cell r="M860" t="str">
            <v>E.2.B.3.1.B) Altre sopravvenienze passive v/Aziende sanitarie pubbliche della Regione</v>
          </cell>
          <cell r="N860">
            <v>0</v>
          </cell>
          <cell r="O860">
            <v>748167.34</v>
          </cell>
          <cell r="P860">
            <v>121877.55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AD860">
            <v>0</v>
          </cell>
          <cell r="AE860">
            <v>0</v>
          </cell>
        </row>
        <row r="861">
          <cell r="F861" t="str">
            <v>75710000025</v>
          </cell>
          <cell r="G861" t="str">
            <v>Benefici contr. pers. in quiescienza (Mod.5030/D)</v>
          </cell>
          <cell r="H861" t="str">
            <v>EA0450</v>
          </cell>
          <cell r="I861">
            <v>75710000110</v>
          </cell>
          <cell r="J861" t="str">
            <v>757.100.00110</v>
          </cell>
          <cell r="K861" t="str">
            <v>Benefici contr. pers. in quiescienza (Mod.5030/D)</v>
          </cell>
          <cell r="L861" t="str">
            <v>SI</v>
          </cell>
          <cell r="M861" t="str">
            <v>E.2.B.3.2.G) Altre sopravvenienze passive v/terzi</v>
          </cell>
          <cell r="N861">
            <v>0</v>
          </cell>
          <cell r="O861">
            <v>6442.27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AD861">
            <v>0</v>
          </cell>
          <cell r="AE861">
            <v>0</v>
          </cell>
        </row>
        <row r="862">
          <cell r="F862" t="str">
            <v>75710000030</v>
          </cell>
          <cell r="G862" t="str">
            <v>Sopravv.ze passive v/terzi relative alla mobilità extraregionale</v>
          </cell>
          <cell r="H862" t="str">
            <v>EA0360</v>
          </cell>
          <cell r="I862">
            <v>75710000137</v>
          </cell>
          <cell r="J862" t="str">
            <v>757.100.00137</v>
          </cell>
          <cell r="K862" t="str">
            <v>Sopravv. pass. v/terzi relative alla mobilità extrareg.</v>
          </cell>
          <cell r="L862" t="str">
            <v>SI</v>
          </cell>
          <cell r="M862" t="str">
            <v>E.2.B.3.2.A) Sopravvenienze passive v/terzi relative alla mobilità extraregionale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AD862">
            <v>0</v>
          </cell>
          <cell r="AE862">
            <v>0</v>
          </cell>
        </row>
        <row r="863">
          <cell r="F863" t="str">
            <v>75710000035</v>
          </cell>
          <cell r="G863" t="str">
            <v>Sopravv.ze pass. relative al pers. dirigenza medica</v>
          </cell>
          <cell r="H863" t="str">
            <v>EA0380</v>
          </cell>
          <cell r="I863">
            <v>75710000140</v>
          </cell>
          <cell r="J863" t="str">
            <v>757.100.00140</v>
          </cell>
          <cell r="K863" t="str">
            <v>Sopravv. pass. relative al pers. dirigenza medica</v>
          </cell>
          <cell r="L863" t="str">
            <v>SI</v>
          </cell>
          <cell r="M863" t="str">
            <v>E.2.B.3.2.B.1) Soprav. passive v/terzi relative al personale - dirigenza medica</v>
          </cell>
          <cell r="N863">
            <v>133378.73000000001</v>
          </cell>
          <cell r="O863">
            <v>262264.08</v>
          </cell>
          <cell r="P863">
            <v>127753.4</v>
          </cell>
          <cell r="Q863">
            <v>0</v>
          </cell>
          <cell r="R863">
            <v>206431.37</v>
          </cell>
          <cell r="S863">
            <v>0</v>
          </cell>
          <cell r="T863">
            <v>361535.33</v>
          </cell>
          <cell r="U863">
            <v>0</v>
          </cell>
          <cell r="V863">
            <v>3034285.15</v>
          </cell>
          <cell r="AD863">
            <v>0</v>
          </cell>
          <cell r="AE863">
            <v>0</v>
          </cell>
        </row>
        <row r="864">
          <cell r="F864" t="str">
            <v>75710000040</v>
          </cell>
          <cell r="G864" t="str">
            <v>Sopravv.ze pass. relative al pers. dirigenza non med</v>
          </cell>
          <cell r="H864" t="str">
            <v>EA0390</v>
          </cell>
          <cell r="I864">
            <v>75710000145</v>
          </cell>
          <cell r="J864" t="str">
            <v>757.100.00145</v>
          </cell>
          <cell r="K864" t="str">
            <v>Sopravv. pass. relative al pers. dirigenza non medica</v>
          </cell>
          <cell r="L864" t="str">
            <v>SI</v>
          </cell>
          <cell r="M864" t="str">
            <v>E.2.B.3.2.B.2) Soprav. passive v/terzi relative al personale - dirigenza non medica</v>
          </cell>
          <cell r="N864">
            <v>167048.68</v>
          </cell>
          <cell r="O864">
            <v>5977.29</v>
          </cell>
          <cell r="P864">
            <v>28980.07</v>
          </cell>
          <cell r="Q864">
            <v>0</v>
          </cell>
          <cell r="R864">
            <v>82934.62</v>
          </cell>
          <cell r="S864">
            <v>0</v>
          </cell>
          <cell r="T864">
            <v>0</v>
          </cell>
          <cell r="U864">
            <v>2390000</v>
          </cell>
          <cell r="V864">
            <v>50000</v>
          </cell>
          <cell r="AD864">
            <v>0</v>
          </cell>
          <cell r="AE864">
            <v>0</v>
          </cell>
        </row>
        <row r="865">
          <cell r="F865" t="str">
            <v>75710000045</v>
          </cell>
          <cell r="G865" t="str">
            <v>Sopravv.ze pass. relative al pers. del comparto</v>
          </cell>
          <cell r="H865" t="str">
            <v>EA0400</v>
          </cell>
          <cell r="I865">
            <v>75710000150</v>
          </cell>
          <cell r="J865" t="str">
            <v>757.100.00150</v>
          </cell>
          <cell r="K865" t="str">
            <v>Sopravv. pass. relative al pers. del comparto</v>
          </cell>
          <cell r="L865" t="str">
            <v>SI</v>
          </cell>
          <cell r="M865" t="str">
            <v>E.2.B.3.2.B.3) Soprav. passive v/terzi relative al personale - comparto</v>
          </cell>
          <cell r="N865">
            <v>736874.75</v>
          </cell>
          <cell r="O865">
            <v>155790.74</v>
          </cell>
          <cell r="P865">
            <v>220525.36</v>
          </cell>
          <cell r="Q865">
            <v>0</v>
          </cell>
          <cell r="R865">
            <v>447303.86</v>
          </cell>
          <cell r="S865">
            <v>0</v>
          </cell>
          <cell r="T865">
            <v>99121.62</v>
          </cell>
          <cell r="U865">
            <v>1585477.4700000002</v>
          </cell>
          <cell r="V865">
            <v>150541.46</v>
          </cell>
          <cell r="W865">
            <v>413942.14</v>
          </cell>
          <cell r="AD865">
            <v>0</v>
          </cell>
          <cell r="AE865">
            <v>0</v>
          </cell>
        </row>
        <row r="866">
          <cell r="F866" t="str">
            <v>75710000050</v>
          </cell>
          <cell r="G866" t="str">
            <v>Sopravv.ze pass. relative ai medici di base</v>
          </cell>
          <cell r="H866" t="str">
            <v>EA0410</v>
          </cell>
          <cell r="I866">
            <v>75710000185</v>
          </cell>
          <cell r="J866" t="str">
            <v>757.100.00185</v>
          </cell>
          <cell r="K866" t="str">
            <v>Sopravv. pass. relative ai medici di base</v>
          </cell>
          <cell r="L866" t="str">
            <v>SI</v>
          </cell>
          <cell r="M866" t="str">
            <v>E.2.B.3.2.C) Sopravvenienze passive v/terzi relative alle convenzioni con medici di base</v>
          </cell>
          <cell r="N866">
            <v>0</v>
          </cell>
          <cell r="O866">
            <v>472898.02</v>
          </cell>
          <cell r="P866">
            <v>0</v>
          </cell>
          <cell r="Q866">
            <v>0</v>
          </cell>
          <cell r="R866">
            <v>5611.74</v>
          </cell>
          <cell r="S866">
            <v>0</v>
          </cell>
          <cell r="T866">
            <v>0</v>
          </cell>
          <cell r="U866">
            <v>6208.4</v>
          </cell>
          <cell r="V866">
            <v>6208.4</v>
          </cell>
          <cell r="W866">
            <v>6208.4</v>
          </cell>
          <cell r="AD866">
            <v>0</v>
          </cell>
          <cell r="AE866">
            <v>0</v>
          </cell>
        </row>
        <row r="867">
          <cell r="F867" t="str">
            <v>75710000055</v>
          </cell>
          <cell r="G867" t="str">
            <v>Sopravv.ze pass. relative ai medici specialistici</v>
          </cell>
          <cell r="H867" t="str">
            <v>EA0420</v>
          </cell>
          <cell r="I867">
            <v>75710000190</v>
          </cell>
          <cell r="J867" t="str">
            <v>757.100.00190</v>
          </cell>
          <cell r="K867" t="str">
            <v>Sopravv. pass. relative ai medici specialistici</v>
          </cell>
          <cell r="L867" t="str">
            <v>SI</v>
          </cell>
          <cell r="M867" t="str">
            <v>E.2.B.3.2.D) Sopravvenienze passive v/terzi relative alle convenzioni per la specialistica</v>
          </cell>
          <cell r="N867">
            <v>0</v>
          </cell>
          <cell r="O867">
            <v>145743.32</v>
          </cell>
          <cell r="P867">
            <v>27941.4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AD867">
            <v>0</v>
          </cell>
          <cell r="AE867">
            <v>0</v>
          </cell>
        </row>
        <row r="868">
          <cell r="F868" t="str">
            <v>75710000060</v>
          </cell>
          <cell r="G868" t="str">
            <v>Sopravv.ze pass. relative a prest.san. da oper.accred.</v>
          </cell>
          <cell r="H868" t="str">
            <v>EA0430</v>
          </cell>
          <cell r="I868">
            <v>75710000195</v>
          </cell>
          <cell r="J868" t="str">
            <v>757.100.00195</v>
          </cell>
          <cell r="K868" t="str">
            <v>Sopravv. pass. relative a prest. san. da oper. accred.</v>
          </cell>
          <cell r="L868" t="str">
            <v>SI</v>
          </cell>
          <cell r="M868" t="str">
            <v>E.2.B.3.2.E) Sopravvenienze passive v/terzi relative all'acquisto prestaz. sanitarie da operatori accreditati</v>
          </cell>
          <cell r="N868">
            <v>318635.71999999997</v>
          </cell>
          <cell r="O868">
            <v>558020.61</v>
          </cell>
          <cell r="P868">
            <v>778.89</v>
          </cell>
          <cell r="Q868">
            <v>0</v>
          </cell>
          <cell r="R868">
            <v>6646.14</v>
          </cell>
          <cell r="S868">
            <v>0</v>
          </cell>
          <cell r="T868">
            <v>189708.38</v>
          </cell>
          <cell r="U868">
            <v>0</v>
          </cell>
          <cell r="V868">
            <v>0</v>
          </cell>
          <cell r="AD868">
            <v>0</v>
          </cell>
          <cell r="AE868">
            <v>0</v>
          </cell>
        </row>
        <row r="869">
          <cell r="F869" t="str">
            <v>75710000065</v>
          </cell>
          <cell r="G869" t="str">
            <v>Sopravv.ze pass. rel. ad acquisto di beni e servizi</v>
          </cell>
          <cell r="H869" t="str">
            <v>EA0440</v>
          </cell>
          <cell r="I869">
            <v>75710000200</v>
          </cell>
          <cell r="J869" t="str">
            <v>757.100.00200</v>
          </cell>
          <cell r="K869" t="str">
            <v>Sopravv. pass. rel. ad acquisto di beni e servizi</v>
          </cell>
          <cell r="L869" t="str">
            <v>SI</v>
          </cell>
          <cell r="M869" t="str">
            <v>E.2.B.3.2.F) Sopravvenienze passive v/terzi relative all'acquisto di beni e servizi</v>
          </cell>
          <cell r="N869">
            <v>1442599.84</v>
          </cell>
          <cell r="O869">
            <v>3447049.94</v>
          </cell>
          <cell r="P869">
            <v>2749452.41</v>
          </cell>
          <cell r="Q869">
            <v>0</v>
          </cell>
          <cell r="R869">
            <v>1109773.1299999999</v>
          </cell>
          <cell r="S869">
            <v>0</v>
          </cell>
          <cell r="T869">
            <v>1879732.73</v>
          </cell>
          <cell r="U869">
            <v>5813938.5499999998</v>
          </cell>
          <cell r="V869">
            <v>2939638.96</v>
          </cell>
          <cell r="W869">
            <v>6574261.1100000003</v>
          </cell>
          <cell r="AD869">
            <v>0</v>
          </cell>
          <cell r="AE869">
            <v>0</v>
          </cell>
        </row>
        <row r="870">
          <cell r="F870" t="str">
            <v>75710000070</v>
          </cell>
          <cell r="G870" t="str">
            <v>Altre sopravvenienze passive</v>
          </cell>
          <cell r="H870" t="str">
            <v>EA0450</v>
          </cell>
          <cell r="I870">
            <v>75710000205</v>
          </cell>
          <cell r="J870" t="str">
            <v>757.100.00205</v>
          </cell>
          <cell r="K870" t="str">
            <v>Altre sopravvenienze passive</v>
          </cell>
          <cell r="L870" t="str">
            <v>SI</v>
          </cell>
          <cell r="M870" t="str">
            <v>E.2.B.3.2.G) Altre sopravvenienze passive v/terzi</v>
          </cell>
          <cell r="N870">
            <v>12563.57</v>
          </cell>
          <cell r="O870">
            <v>51037.46</v>
          </cell>
          <cell r="P870">
            <v>35989.24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11539.73</v>
          </cell>
          <cell r="V870">
            <v>0</v>
          </cell>
          <cell r="W870">
            <v>11539.73</v>
          </cell>
          <cell r="AD870">
            <v>0</v>
          </cell>
          <cell r="AE870">
            <v>0</v>
          </cell>
        </row>
        <row r="871">
          <cell r="F871" t="str">
            <v>75710000075</v>
          </cell>
          <cell r="G871" t="str">
            <v>Insussistenze passive per quote F.S. vincolato</v>
          </cell>
          <cell r="H871" t="str">
            <v>EA0461</v>
          </cell>
          <cell r="I871">
            <v>75710000210</v>
          </cell>
          <cell r="J871" t="str">
            <v>757.100.00210</v>
          </cell>
          <cell r="K871" t="str">
            <v>Insussistenze passive per quote F.S. vincolato</v>
          </cell>
          <cell r="L871" t="str">
            <v>SI</v>
          </cell>
          <cell r="M871" t="str">
            <v>E.2.B.4.1) Insussistenze passive per quote F.S. vincolato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AD871">
            <v>0</v>
          </cell>
          <cell r="AE871">
            <v>0</v>
          </cell>
        </row>
        <row r="872">
          <cell r="F872" t="str">
            <v>75710000080</v>
          </cell>
          <cell r="G872" t="str">
            <v>Insuss. pass. v/Aziende sanitarie pubbliche della Regione</v>
          </cell>
          <cell r="H872" t="str">
            <v>EA0470</v>
          </cell>
          <cell r="I872">
            <v>75710000300</v>
          </cell>
          <cell r="J872" t="str">
            <v>757.100.00300</v>
          </cell>
          <cell r="K872" t="str">
            <v>Insuss. pass. v/Az. sanit. pubbl. della Reg.</v>
          </cell>
          <cell r="L872" t="str">
            <v>SI</v>
          </cell>
          <cell r="M872" t="str">
            <v>E.2.B.4.2) Insussistenze passive v/Aziende sanitarie pubbliche della Regione</v>
          </cell>
          <cell r="N872">
            <v>3543305.74</v>
          </cell>
          <cell r="O872">
            <v>3039799.99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1668009.76</v>
          </cell>
          <cell r="V872">
            <v>1668009.76</v>
          </cell>
          <cell r="W872">
            <v>1668009.76</v>
          </cell>
          <cell r="AD872">
            <v>0</v>
          </cell>
          <cell r="AE872">
            <v>0</v>
          </cell>
        </row>
        <row r="873">
          <cell r="F873" t="str">
            <v>75710000085</v>
          </cell>
          <cell r="G873" t="str">
            <v>Insuss. pass. per mobilità extraregionale</v>
          </cell>
          <cell r="H873" t="str">
            <v>EA0490</v>
          </cell>
          <cell r="I873">
            <v>75710000310</v>
          </cell>
          <cell r="J873" t="str">
            <v>757.100.00310</v>
          </cell>
          <cell r="K873" t="str">
            <v>Insuss. pass. per mobilità extrareg.</v>
          </cell>
          <cell r="L873" t="str">
            <v>SI</v>
          </cell>
          <cell r="M873" t="str">
            <v>E.2.B.4.3.A) Insussistenze passive v/terzi relative alla mobilità extraregionale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AD873">
            <v>0</v>
          </cell>
          <cell r="AE873">
            <v>0</v>
          </cell>
        </row>
        <row r="874">
          <cell r="F874" t="str">
            <v>75710000090</v>
          </cell>
          <cell r="G874" t="str">
            <v>Insuss. pass. relative al personale</v>
          </cell>
          <cell r="H874" t="str">
            <v>EA0500</v>
          </cell>
          <cell r="I874">
            <v>75710000315</v>
          </cell>
          <cell r="J874" t="str">
            <v>757.100.00315</v>
          </cell>
          <cell r="K874" t="str">
            <v>Insuss. pass. relative al personale</v>
          </cell>
          <cell r="L874" t="str">
            <v>SI</v>
          </cell>
          <cell r="M874" t="str">
            <v>E.2.B.4.3.B) Insussistenze passive v/terzi relative al personale</v>
          </cell>
          <cell r="N874">
            <v>0</v>
          </cell>
          <cell r="O874">
            <v>4533.26</v>
          </cell>
          <cell r="P874">
            <v>2581.7800000000002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200197.08</v>
          </cell>
          <cell r="V874">
            <v>200197.08</v>
          </cell>
          <cell r="W874">
            <v>8870.16</v>
          </cell>
          <cell r="AD874">
            <v>0</v>
          </cell>
          <cell r="AE874">
            <v>0</v>
          </cell>
        </row>
        <row r="875">
          <cell r="F875" t="str">
            <v>75710000095</v>
          </cell>
          <cell r="G875" t="str">
            <v>Insuss. pass. relative ai medici di base</v>
          </cell>
          <cell r="H875" t="str">
            <v>EA0510</v>
          </cell>
          <cell r="I875">
            <v>75710000320</v>
          </cell>
          <cell r="J875" t="str">
            <v>757.100.00320</v>
          </cell>
          <cell r="K875" t="str">
            <v>Insuss. pass. relative ai medici di base</v>
          </cell>
          <cell r="L875" t="str">
            <v>SI</v>
          </cell>
          <cell r="M875" t="str">
            <v>E.2.B.4.3.C) Insussistenze passive v/terzi relative alle convenzioni con medici di base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AD875">
            <v>0</v>
          </cell>
          <cell r="AE875">
            <v>0</v>
          </cell>
        </row>
        <row r="876">
          <cell r="F876" t="str">
            <v>75710000100</v>
          </cell>
          <cell r="G876" t="str">
            <v>Insuss. pass. relative ai med. specialistici</v>
          </cell>
          <cell r="H876" t="str">
            <v>EA0520</v>
          </cell>
          <cell r="I876">
            <v>75710000325</v>
          </cell>
          <cell r="J876" t="str">
            <v>757.100.00325</v>
          </cell>
          <cell r="K876" t="str">
            <v>Insuss. pass. relative ai med. specialistici</v>
          </cell>
          <cell r="L876" t="str">
            <v>SI</v>
          </cell>
          <cell r="M876" t="str">
            <v>E.2.B.4.3.D) Insussistenze passive v/terzi relative alle convenzioni per la specialistica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AD876">
            <v>0</v>
          </cell>
          <cell r="AE876">
            <v>0</v>
          </cell>
        </row>
        <row r="877">
          <cell r="F877" t="str">
            <v>75710000105</v>
          </cell>
          <cell r="G877" t="str">
            <v>Insuss. pass. relative a prest. san. da oper.accredit.</v>
          </cell>
          <cell r="H877" t="str">
            <v>EA0530</v>
          </cell>
          <cell r="I877">
            <v>75710000330</v>
          </cell>
          <cell r="J877" t="str">
            <v>757.100.00330</v>
          </cell>
          <cell r="K877" t="str">
            <v>Insuss. pass. relative a prest. san. da oper. accredit.</v>
          </cell>
          <cell r="L877" t="str">
            <v>SI</v>
          </cell>
          <cell r="M877" t="str">
            <v>E.2.B.4.3.E) Insussistenze passive v/terzi relative all'acquisto prestaz. sanitarie da operatori accreditati</v>
          </cell>
          <cell r="N877">
            <v>0</v>
          </cell>
          <cell r="O877">
            <v>0</v>
          </cell>
          <cell r="P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AD877">
            <v>0</v>
          </cell>
          <cell r="AE877">
            <v>0</v>
          </cell>
        </row>
        <row r="878">
          <cell r="F878" t="str">
            <v>75710000110</v>
          </cell>
          <cell r="G878" t="str">
            <v>Insuss. pass. relative ad acquisto di beni e ser.</v>
          </cell>
          <cell r="H878" t="str">
            <v>EA0540</v>
          </cell>
          <cell r="I878">
            <v>75710000335</v>
          </cell>
          <cell r="J878" t="str">
            <v>757.100.00335</v>
          </cell>
          <cell r="K878" t="str">
            <v>Insuss. pass. relative ad acquisto di beni e servizi</v>
          </cell>
          <cell r="L878" t="str">
            <v>SI</v>
          </cell>
          <cell r="M878" t="str">
            <v>E.2.B.4.3.F) Insussistenze passive v/terzi relative all'acquisto di beni e servizi</v>
          </cell>
          <cell r="N878">
            <v>110</v>
          </cell>
          <cell r="O878">
            <v>896629.79</v>
          </cell>
          <cell r="P878">
            <v>0</v>
          </cell>
          <cell r="R878">
            <v>28841.35</v>
          </cell>
          <cell r="S878">
            <v>0</v>
          </cell>
          <cell r="T878">
            <v>16764.27</v>
          </cell>
          <cell r="U878">
            <v>0</v>
          </cell>
          <cell r="V878">
            <v>0</v>
          </cell>
          <cell r="W878">
            <v>39282.050000000003</v>
          </cell>
          <cell r="AD878">
            <v>0</v>
          </cell>
          <cell r="AE878">
            <v>0</v>
          </cell>
        </row>
        <row r="879">
          <cell r="F879" t="str">
            <v>75710000115</v>
          </cell>
          <cell r="G879" t="str">
            <v>Altre insussistenze passive</v>
          </cell>
          <cell r="H879" t="str">
            <v>EA0550</v>
          </cell>
          <cell r="I879">
            <v>75710000340</v>
          </cell>
          <cell r="J879" t="str">
            <v>757.100.00340</v>
          </cell>
          <cell r="K879" t="str">
            <v>Altre insussistenze passive</v>
          </cell>
          <cell r="L879" t="str">
            <v>SI</v>
          </cell>
          <cell r="M879" t="str">
            <v>E.2.B.4.3.G) Altre insussistenze passive v/terzi</v>
          </cell>
          <cell r="N879">
            <v>184.16</v>
          </cell>
          <cell r="O879">
            <v>0</v>
          </cell>
          <cell r="P879">
            <v>89976.07</v>
          </cell>
          <cell r="Q879">
            <v>0</v>
          </cell>
          <cell r="R879">
            <v>2349.31</v>
          </cell>
          <cell r="S879">
            <v>0</v>
          </cell>
          <cell r="T879">
            <v>0</v>
          </cell>
          <cell r="U879">
            <v>14179.41</v>
          </cell>
          <cell r="V879">
            <v>0</v>
          </cell>
          <cell r="W879">
            <v>14179.41</v>
          </cell>
          <cell r="AD879">
            <v>0</v>
          </cell>
          <cell r="AE879">
            <v>0</v>
          </cell>
        </row>
        <row r="880">
          <cell r="F880" t="str">
            <v>75710000120</v>
          </cell>
          <cell r="G880" t="str">
            <v>Oneri tributari da esercizi precedenti</v>
          </cell>
          <cell r="H880" t="str">
            <v>EA0290</v>
          </cell>
          <cell r="I880">
            <v>75710000345</v>
          </cell>
          <cell r="J880" t="str">
            <v>757.100.00345</v>
          </cell>
          <cell r="K880" t="str">
            <v>Oneri tributari da esercizi precedenti</v>
          </cell>
          <cell r="L880" t="str">
            <v>SI</v>
          </cell>
          <cell r="M880" t="str">
            <v>E.2.B.1) Oneri tributari da esercizi precedenti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AD880">
            <v>0</v>
          </cell>
          <cell r="AE880">
            <v>0</v>
          </cell>
        </row>
        <row r="881">
          <cell r="F881" t="str">
            <v>75710000125</v>
          </cell>
          <cell r="G881" t="str">
            <v>Oneri da cause civili ed oneri processuali</v>
          </cell>
          <cell r="H881" t="str">
            <v>EA0300</v>
          </cell>
          <cell r="I881">
            <v>75710000350</v>
          </cell>
          <cell r="J881" t="str">
            <v>757.100.00350</v>
          </cell>
          <cell r="K881" t="str">
            <v>Oneri da cause civili ed oneri processuali</v>
          </cell>
          <cell r="L881" t="str">
            <v>SI</v>
          </cell>
          <cell r="M881" t="str">
            <v>E.2.B.2) Oneri da cause civili ed oneri processuali</v>
          </cell>
          <cell r="N881">
            <v>10308.68</v>
          </cell>
          <cell r="O881">
            <v>225329.43</v>
          </cell>
          <cell r="P881">
            <v>127654.24</v>
          </cell>
          <cell r="Q881">
            <v>0</v>
          </cell>
          <cell r="R881">
            <v>15718.22</v>
          </cell>
          <cell r="S881">
            <v>0</v>
          </cell>
          <cell r="T881">
            <v>162080.99</v>
          </cell>
          <cell r="U881">
            <v>0</v>
          </cell>
          <cell r="V881">
            <v>90182.84</v>
          </cell>
          <cell r="AD881">
            <v>0</v>
          </cell>
          <cell r="AE881">
            <v>0</v>
          </cell>
        </row>
        <row r="882">
          <cell r="F882" t="str">
            <v>75710000130</v>
          </cell>
          <cell r="G882" t="str">
            <v>Altri oneri straordinari</v>
          </cell>
          <cell r="H882" t="str">
            <v>EA0560</v>
          </cell>
          <cell r="I882">
            <v>75710000355</v>
          </cell>
          <cell r="J882" t="str">
            <v>757.100.00355</v>
          </cell>
          <cell r="K882" t="str">
            <v>Altri oneri straordinari</v>
          </cell>
          <cell r="L882" t="str">
            <v>SI</v>
          </cell>
          <cell r="M882" t="str">
            <v>E.2.B.5) Altri oneri straordinari</v>
          </cell>
          <cell r="N882">
            <v>193498.06</v>
          </cell>
          <cell r="O882">
            <v>0</v>
          </cell>
          <cell r="P882">
            <v>10234.84</v>
          </cell>
          <cell r="Q882">
            <v>0</v>
          </cell>
          <cell r="R882">
            <v>104727.61</v>
          </cell>
          <cell r="S882">
            <v>0</v>
          </cell>
          <cell r="T882">
            <v>83605.210000000006</v>
          </cell>
          <cell r="U882">
            <v>220210.51500000001</v>
          </cell>
          <cell r="V882">
            <v>170517.73</v>
          </cell>
          <cell r="W882">
            <v>219488.16</v>
          </cell>
          <cell r="AD882">
            <v>0</v>
          </cell>
          <cell r="AE882">
            <v>0</v>
          </cell>
        </row>
        <row r="883">
          <cell r="F883" t="str">
            <v>757105</v>
          </cell>
          <cell r="G883" t="str">
            <v>ARROTONDAMENTI E ABBUONI PASSIVI</v>
          </cell>
          <cell r="I883">
            <v>757105</v>
          </cell>
          <cell r="J883" t="str">
            <v>757.105</v>
          </cell>
          <cell r="K883" t="str">
            <v>ARROTONDAMENTI E ABBUONI PASSIVI</v>
          </cell>
          <cell r="L883" t="str">
            <v>NO</v>
          </cell>
          <cell r="N883">
            <v>0</v>
          </cell>
          <cell r="O883">
            <v>0</v>
          </cell>
          <cell r="P883">
            <v>0</v>
          </cell>
          <cell r="R883">
            <v>0</v>
          </cell>
          <cell r="T883">
            <v>0</v>
          </cell>
          <cell r="U883">
            <v>0</v>
          </cell>
          <cell r="V883">
            <v>0</v>
          </cell>
          <cell r="AD883">
            <v>0</v>
          </cell>
          <cell r="AE883">
            <v>0</v>
          </cell>
        </row>
        <row r="884">
          <cell r="F884" t="str">
            <v>75710500005</v>
          </cell>
          <cell r="G884" t="str">
            <v>Arrotondamenti e abbuoni passivi</v>
          </cell>
          <cell r="H884" t="str">
            <v>EA0560</v>
          </cell>
          <cell r="I884">
            <v>75710500005</v>
          </cell>
          <cell r="J884" t="str">
            <v>757.105.00005</v>
          </cell>
          <cell r="K884" t="str">
            <v>Arrotondamenti e abbuoni passivi</v>
          </cell>
          <cell r="L884" t="str">
            <v>SI</v>
          </cell>
          <cell r="M884" t="str">
            <v>E.2.B.5) Altri oneri straordinari</v>
          </cell>
          <cell r="N884">
            <v>115.01</v>
          </cell>
          <cell r="O884">
            <v>101.65</v>
          </cell>
          <cell r="P884">
            <v>184.03</v>
          </cell>
          <cell r="Q884">
            <v>0</v>
          </cell>
          <cell r="R884">
            <v>60.4</v>
          </cell>
          <cell r="S884">
            <v>0</v>
          </cell>
          <cell r="T884">
            <v>81.7</v>
          </cell>
          <cell r="U884">
            <v>13</v>
          </cell>
          <cell r="V884">
            <v>13.47</v>
          </cell>
          <cell r="W884">
            <v>22.79</v>
          </cell>
          <cell r="AD884">
            <v>0</v>
          </cell>
          <cell r="AE884">
            <v>0</v>
          </cell>
        </row>
        <row r="885">
          <cell r="F885" t="str">
            <v>760</v>
          </cell>
          <cell r="G885" t="str">
            <v>IMPOSTE TASSE E TRIBUTI</v>
          </cell>
          <cell r="I885">
            <v>760</v>
          </cell>
          <cell r="J885" t="str">
            <v>760</v>
          </cell>
          <cell r="K885" t="str">
            <v>IMPOSTE TASSE E TRIBUTI</v>
          </cell>
          <cell r="L885" t="str">
            <v>NO</v>
          </cell>
          <cell r="N885">
            <v>0</v>
          </cell>
          <cell r="O885">
            <v>0</v>
          </cell>
          <cell r="P885">
            <v>0</v>
          </cell>
          <cell r="R885">
            <v>0</v>
          </cell>
          <cell r="T885">
            <v>0</v>
          </cell>
          <cell r="U885">
            <v>0</v>
          </cell>
          <cell r="V885">
            <v>0</v>
          </cell>
          <cell r="AB885">
            <v>0</v>
          </cell>
          <cell r="AD885">
            <v>0</v>
          </cell>
          <cell r="AE885">
            <v>0</v>
          </cell>
        </row>
        <row r="886">
          <cell r="F886" t="str">
            <v>760100</v>
          </cell>
          <cell r="G886" t="str">
            <v>IMPOSTE, TASSE E TRIBUTI</v>
          </cell>
          <cell r="I886">
            <v>760100</v>
          </cell>
          <cell r="J886" t="str">
            <v>760.100</v>
          </cell>
          <cell r="K886" t="str">
            <v>IMPOSTE, TASSE E TRIBUTI</v>
          </cell>
          <cell r="L886" t="str">
            <v>NO</v>
          </cell>
          <cell r="N886">
            <v>0</v>
          </cell>
          <cell r="O886">
            <v>0</v>
          </cell>
          <cell r="P886">
            <v>0</v>
          </cell>
          <cell r="R886">
            <v>0</v>
          </cell>
          <cell r="T886">
            <v>0</v>
          </cell>
          <cell r="U886">
            <v>0</v>
          </cell>
          <cell r="V886">
            <v>0</v>
          </cell>
          <cell r="AB886">
            <v>0</v>
          </cell>
          <cell r="AD886">
            <v>0</v>
          </cell>
          <cell r="AE886">
            <v>0</v>
          </cell>
        </row>
        <row r="887">
          <cell r="F887" t="str">
            <v>76010000005</v>
          </cell>
          <cell r="G887" t="str">
            <v>IRAP su pers. dip. (Base imp.le Redditi da Lavoro)</v>
          </cell>
          <cell r="H887" t="str">
            <v>YA0020</v>
          </cell>
          <cell r="I887">
            <v>76010000005</v>
          </cell>
          <cell r="J887" t="str">
            <v>760.100.00005</v>
          </cell>
          <cell r="K887" t="str">
            <v>IRAP su pers. dip. (Base imp.le Redditi da Lavoro)</v>
          </cell>
          <cell r="L887" t="str">
            <v>SI</v>
          </cell>
          <cell r="M887" t="str">
            <v>Y.1.A) IRAP relativa a personale dipendente</v>
          </cell>
          <cell r="N887">
            <v>13392838.359999999</v>
          </cell>
          <cell r="O887">
            <v>13470412.66</v>
          </cell>
          <cell r="P887">
            <v>12457285.25</v>
          </cell>
          <cell r="Q887">
            <v>15277025.033212068</v>
          </cell>
          <cell r="R887">
            <v>13902340.689999999</v>
          </cell>
          <cell r="S887">
            <v>14766019.880000001</v>
          </cell>
          <cell r="T887">
            <v>14179210.16</v>
          </cell>
          <cell r="U887">
            <v>14883350.135304486</v>
          </cell>
          <cell r="V887">
            <v>11205983.16</v>
          </cell>
          <cell r="W887">
            <v>11931489.98</v>
          </cell>
          <cell r="X887">
            <v>15309229.210000001</v>
          </cell>
          <cell r="AB887">
            <v>15309229.210000001</v>
          </cell>
          <cell r="AC887">
            <v>68000</v>
          </cell>
          <cell r="AD887">
            <v>15377229.210000001</v>
          </cell>
          <cell r="AE887">
            <v>15377229.210000001</v>
          </cell>
        </row>
        <row r="888">
          <cell r="F888" t="str">
            <v>76010000010</v>
          </cell>
          <cell r="G888" t="str">
            <v>IRAP su altre categ. (Base Imp.le Redditi)</v>
          </cell>
          <cell r="H888" t="str">
            <v>YA0030</v>
          </cell>
          <cell r="I888">
            <v>76010000010</v>
          </cell>
          <cell r="J888" t="str">
            <v>760.100.00010</v>
          </cell>
          <cell r="K888" t="str">
            <v>IRAP su altre categ. (Base Imp.le Redditi)</v>
          </cell>
          <cell r="L888" t="str">
            <v>SI</v>
          </cell>
          <cell r="M888" t="str">
            <v>Y.1.B) IRAP relativa a collaboratori e personale assimilato a lavoro dipendente</v>
          </cell>
          <cell r="N888">
            <v>996832.3</v>
          </cell>
          <cell r="O888">
            <v>994978.51</v>
          </cell>
          <cell r="P888">
            <v>882372.43</v>
          </cell>
          <cell r="Q888">
            <v>692049.3866666666</v>
          </cell>
          <cell r="R888">
            <v>738743.68</v>
          </cell>
          <cell r="S888">
            <v>720703</v>
          </cell>
          <cell r="T888">
            <v>776595.45</v>
          </cell>
          <cell r="U888">
            <v>484687.33703688846</v>
          </cell>
          <cell r="V888">
            <v>573216.62</v>
          </cell>
          <cell r="W888">
            <v>658116.86</v>
          </cell>
          <cell r="AB888">
            <v>484687.33703688846</v>
          </cell>
          <cell r="AD888">
            <v>484687.33703688846</v>
          </cell>
          <cell r="AE888">
            <v>484687.34</v>
          </cell>
        </row>
        <row r="889">
          <cell r="F889" t="str">
            <v>76010000015</v>
          </cell>
          <cell r="G889" t="str">
            <v>IRAP (Base imponibile Redditi Commerciali)</v>
          </cell>
          <cell r="H889" t="str">
            <v>YA0050</v>
          </cell>
          <cell r="I889">
            <v>76010000015</v>
          </cell>
          <cell r="J889" t="str">
            <v>760.100.00015</v>
          </cell>
          <cell r="K889" t="str">
            <v>IRAP (Base imponibile Redditi Commerciali)</v>
          </cell>
          <cell r="L889" t="str">
            <v>SI</v>
          </cell>
          <cell r="M889" t="str">
            <v>Y.1.D) IRAP relativa ad attività commerciale</v>
          </cell>
          <cell r="N889">
            <v>8168.04</v>
          </cell>
          <cell r="O889">
            <v>5368.3</v>
          </cell>
          <cell r="P889">
            <v>13205.14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14934</v>
          </cell>
          <cell r="V889">
            <v>7467</v>
          </cell>
          <cell r="AB889">
            <v>0</v>
          </cell>
          <cell r="AD889">
            <v>0</v>
          </cell>
          <cell r="AE889">
            <v>0</v>
          </cell>
        </row>
        <row r="890">
          <cell r="F890" t="str">
            <v>76010000020</v>
          </cell>
          <cell r="G890" t="str">
            <v>IRAP su attività libero professionale</v>
          </cell>
          <cell r="H890" t="str">
            <v>YA0040</v>
          </cell>
          <cell r="I890">
            <v>76010000025</v>
          </cell>
          <cell r="J890" t="str">
            <v>760.100.00025</v>
          </cell>
          <cell r="K890" t="str">
            <v>IRAP su attività libero professionale</v>
          </cell>
          <cell r="L890" t="str">
            <v>SI</v>
          </cell>
          <cell r="M890" t="str">
            <v>Y.1.C) IRAP relativa ad attività di libera professione (intramoenia)</v>
          </cell>
          <cell r="N890">
            <v>470727.86</v>
          </cell>
          <cell r="O890">
            <v>410581.11</v>
          </cell>
          <cell r="P890">
            <v>411350.22</v>
          </cell>
          <cell r="Q890">
            <v>294178.50666666665</v>
          </cell>
          <cell r="R890">
            <v>329290.17</v>
          </cell>
          <cell r="S890">
            <v>248809.35</v>
          </cell>
          <cell r="T890">
            <v>460897.03</v>
          </cell>
          <cell r="U890">
            <v>310787.58857142855</v>
          </cell>
          <cell r="V890">
            <v>216713.48</v>
          </cell>
          <cell r="W890">
            <v>307204.18</v>
          </cell>
          <cell r="AB890">
            <v>310787.58857142855</v>
          </cell>
          <cell r="AD890">
            <v>310787.58857142855</v>
          </cell>
          <cell r="AE890">
            <v>310787.59000000003</v>
          </cell>
        </row>
        <row r="891">
          <cell r="F891" t="str">
            <v>76010000025</v>
          </cell>
          <cell r="G891" t="str">
            <v>IRAP su consulenze art. 55 co.2 e L. 1/2002 (c.d. prestazioni aggiuntive)</v>
          </cell>
          <cell r="H891" t="str">
            <v>YA0020</v>
          </cell>
          <cell r="I891">
            <v>76010000027</v>
          </cell>
          <cell r="J891" t="str">
            <v>760.100.00027</v>
          </cell>
          <cell r="K891" t="str">
            <v>IRAP su consulenze art. 55 co.2 e L. 1/2002 (c.d. prestazioni aggiuntive)</v>
          </cell>
          <cell r="L891" t="str">
            <v>SI</v>
          </cell>
          <cell r="M891" t="str">
            <v>Y.1.A) IRAP relativa a personale dipendente</v>
          </cell>
          <cell r="N891">
            <v>778628.61</v>
          </cell>
          <cell r="O891">
            <v>0</v>
          </cell>
          <cell r="P891">
            <v>0</v>
          </cell>
          <cell r="Q891">
            <v>265577.52</v>
          </cell>
          <cell r="R891">
            <v>548627.42000000004</v>
          </cell>
          <cell r="S891">
            <v>412871.33</v>
          </cell>
          <cell r="T891">
            <v>441692.18</v>
          </cell>
          <cell r="U891">
            <v>0</v>
          </cell>
          <cell r="V891">
            <v>0</v>
          </cell>
          <cell r="AB891">
            <v>0</v>
          </cell>
          <cell r="AD891">
            <v>0</v>
          </cell>
          <cell r="AE891">
            <v>0</v>
          </cell>
        </row>
        <row r="892">
          <cell r="F892" t="str">
            <v>76010000030</v>
          </cell>
          <cell r="G892" t="str">
            <v>IRES su attività istituzionale</v>
          </cell>
          <cell r="H892" t="str">
            <v>YA0070</v>
          </cell>
          <cell r="I892">
            <v>76010000030</v>
          </cell>
          <cell r="J892" t="str">
            <v>760.100.00030</v>
          </cell>
          <cell r="K892" t="str">
            <v>IRES su attività istituzionale</v>
          </cell>
          <cell r="L892" t="str">
            <v>SI</v>
          </cell>
          <cell r="M892" t="str">
            <v>Y.2.A) IRES su attività istituzionale</v>
          </cell>
          <cell r="N892">
            <v>269519.03999999998</v>
          </cell>
          <cell r="O892">
            <v>285404.15000000002</v>
          </cell>
          <cell r="P892">
            <v>259906.38</v>
          </cell>
          <cell r="Q892">
            <v>269519.03999999998</v>
          </cell>
          <cell r="R892">
            <v>269518.23</v>
          </cell>
          <cell r="S892">
            <v>143742.67000000001</v>
          </cell>
          <cell r="T892">
            <v>250113</v>
          </cell>
          <cell r="U892">
            <v>189146</v>
          </cell>
          <cell r="V892">
            <v>141859.5</v>
          </cell>
          <cell r="W892">
            <v>352877</v>
          </cell>
          <cell r="AB892">
            <v>285000</v>
          </cell>
          <cell r="AD892">
            <v>285000</v>
          </cell>
          <cell r="AE892">
            <v>285000</v>
          </cell>
        </row>
        <row r="893">
          <cell r="F893" t="str">
            <v>76010000035</v>
          </cell>
          <cell r="G893" t="str">
            <v>IRES su attività commerciale</v>
          </cell>
          <cell r="H893" t="str">
            <v>YA0080</v>
          </cell>
          <cell r="I893">
            <v>76010000035</v>
          </cell>
          <cell r="J893" t="str">
            <v>760.100.00035</v>
          </cell>
          <cell r="K893" t="str">
            <v>IRES su attività commerciale</v>
          </cell>
          <cell r="L893" t="str">
            <v>SI</v>
          </cell>
          <cell r="M893" t="str">
            <v>Y.2.B) IRES su attività commerciale</v>
          </cell>
          <cell r="N893">
            <v>40670.730000000003</v>
          </cell>
          <cell r="O893">
            <v>80149.740000000005</v>
          </cell>
          <cell r="P893">
            <v>59606.01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74358</v>
          </cell>
          <cell r="V893">
            <v>55768.5</v>
          </cell>
          <cell r="AB893">
            <v>0</v>
          </cell>
          <cell r="AD893">
            <v>0</v>
          </cell>
          <cell r="AE893">
            <v>0</v>
          </cell>
        </row>
        <row r="894">
          <cell r="F894" t="str">
            <v>76010000040</v>
          </cell>
          <cell r="G894" t="str">
            <v>Accantonamento a fondo imposte</v>
          </cell>
          <cell r="H894" t="str">
            <v>YA0090</v>
          </cell>
          <cell r="I894">
            <v>76010000040</v>
          </cell>
          <cell r="J894" t="str">
            <v>760.100.00040</v>
          </cell>
          <cell r="K894" t="str">
            <v>Accantonamento a fondo imposte</v>
          </cell>
          <cell r="L894" t="str">
            <v>SI</v>
          </cell>
          <cell r="M894" t="str">
            <v>Y.3) Accantonamento a F.do Imposte (Accertamenti, condoni, ecc.)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AB894">
            <v>0</v>
          </cell>
          <cell r="AD894">
            <v>0</v>
          </cell>
          <cell r="AE894">
            <v>0</v>
          </cell>
        </row>
        <row r="895">
          <cell r="F895" t="str">
            <v>761</v>
          </cell>
          <cell r="G895" t="str">
            <v>CONTRIBUTI IN C/ESERCIZIO</v>
          </cell>
          <cell r="I895">
            <v>761</v>
          </cell>
          <cell r="J895" t="str">
            <v>761</v>
          </cell>
          <cell r="K895" t="str">
            <v>CONTRIBUTI IN C/ESERCIZIO</v>
          </cell>
          <cell r="L895" t="str">
            <v>NO</v>
          </cell>
          <cell r="N895">
            <v>0</v>
          </cell>
          <cell r="O895">
            <v>0</v>
          </cell>
          <cell r="P895">
            <v>0</v>
          </cell>
          <cell r="R895">
            <v>0</v>
          </cell>
          <cell r="T895">
            <v>0</v>
          </cell>
          <cell r="U895">
            <v>0</v>
          </cell>
          <cell r="V895">
            <v>0</v>
          </cell>
          <cell r="AB895">
            <v>0</v>
          </cell>
          <cell r="AD895">
            <v>0</v>
          </cell>
          <cell r="AE895">
            <v>0</v>
          </cell>
        </row>
        <row r="896">
          <cell r="F896" t="str">
            <v>761100</v>
          </cell>
          <cell r="G896" t="str">
            <v>CONTRIBUTI DA REGIONE per QUOTE F.DO SANIT.</v>
          </cell>
          <cell r="I896">
            <v>761100</v>
          </cell>
          <cell r="J896" t="str">
            <v>761.100</v>
          </cell>
          <cell r="K896" t="str">
            <v>CONTRIBUTI DA REGIONE PER QUOTE F.DO SANIT.</v>
          </cell>
          <cell r="L896" t="str">
            <v>NO</v>
          </cell>
          <cell r="N896">
            <v>0</v>
          </cell>
          <cell r="O896">
            <v>0</v>
          </cell>
          <cell r="P896">
            <v>0</v>
          </cell>
          <cell r="R896">
            <v>0</v>
          </cell>
          <cell r="T896">
            <v>0</v>
          </cell>
          <cell r="U896">
            <v>0</v>
          </cell>
          <cell r="V896">
            <v>0</v>
          </cell>
          <cell r="AB896">
            <v>0</v>
          </cell>
          <cell r="AD896">
            <v>0</v>
          </cell>
          <cell r="AE896">
            <v>0</v>
          </cell>
        </row>
        <row r="897">
          <cell r="F897" t="str">
            <v>76110000005</v>
          </cell>
          <cell r="G897" t="str">
            <v>Assegnazione indistinta</v>
          </cell>
          <cell r="H897" t="str">
            <v>AA0031</v>
          </cell>
          <cell r="I897">
            <v>76110000005</v>
          </cell>
          <cell r="J897" t="str">
            <v>761.100.00005</v>
          </cell>
          <cell r="K897" t="str">
            <v>Assegnazione indistinta</v>
          </cell>
          <cell r="L897" t="str">
            <v>SI</v>
          </cell>
          <cell r="M897" t="str">
            <v>A.1.A.1.1) Finanziamento indistinto</v>
          </cell>
          <cell r="N897">
            <v>651773575.46000004</v>
          </cell>
          <cell r="O897">
            <v>639471523.94000006</v>
          </cell>
          <cell r="P897">
            <v>612624770</v>
          </cell>
          <cell r="Q897">
            <v>677363168</v>
          </cell>
          <cell r="R897">
            <v>677332424</v>
          </cell>
          <cell r="S897">
            <v>748765000</v>
          </cell>
          <cell r="T897">
            <v>705508148</v>
          </cell>
          <cell r="U897">
            <v>748765000</v>
          </cell>
          <cell r="V897">
            <v>561573750</v>
          </cell>
          <cell r="W897">
            <v>618396000</v>
          </cell>
          <cell r="Y897">
            <v>756252650</v>
          </cell>
          <cell r="AC897">
            <v>4500000</v>
          </cell>
          <cell r="AD897">
            <v>760752650</v>
          </cell>
          <cell r="AE897">
            <v>760752650</v>
          </cell>
        </row>
        <row r="898">
          <cell r="F898" t="str">
            <v>76110000010</v>
          </cell>
          <cell r="G898" t="str">
            <v>Finanziamento indistinto finalizzato da Regione</v>
          </cell>
          <cell r="H898" t="str">
            <v>AA0032</v>
          </cell>
          <cell r="I898">
            <v>76110000006</v>
          </cell>
          <cell r="J898" t="str">
            <v>761.100.00006</v>
          </cell>
          <cell r="K898" t="str">
            <v>Finanziamento indistinto finalizzato da Regione</v>
          </cell>
          <cell r="L898" t="str">
            <v>SI</v>
          </cell>
          <cell r="M898" t="str">
            <v>A.1.A.1.2) Finanziamento indistinto finalizzato da Regione</v>
          </cell>
          <cell r="N898">
            <v>0</v>
          </cell>
          <cell r="O898">
            <v>0</v>
          </cell>
          <cell r="P898">
            <v>23050</v>
          </cell>
          <cell r="Q898">
            <v>0</v>
          </cell>
          <cell r="R898">
            <v>899793</v>
          </cell>
          <cell r="S898">
            <v>0</v>
          </cell>
          <cell r="T898">
            <v>19765639</v>
          </cell>
          <cell r="U898">
            <v>0</v>
          </cell>
          <cell r="V898">
            <v>0</v>
          </cell>
          <cell r="AD898">
            <v>0</v>
          </cell>
          <cell r="AE898">
            <v>0</v>
          </cell>
        </row>
        <row r="899">
          <cell r="F899" t="str">
            <v>76110000020</v>
          </cell>
          <cell r="G899" t="str">
            <v>Funzioni - Pronto Soccorso</v>
          </cell>
          <cell r="H899" t="str">
            <v>AA0034</v>
          </cell>
          <cell r="I899">
            <v>76110000011</v>
          </cell>
          <cell r="J899" t="str">
            <v>761.100.00011</v>
          </cell>
          <cell r="K899" t="str">
            <v>Funzioni - Pronto Soccorso</v>
          </cell>
          <cell r="L899" t="str">
            <v>SI</v>
          </cell>
          <cell r="M899" t="str">
            <v>A.1.A.1.3.A) Funzioni - Pronto Soccorso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AD899">
            <v>0</v>
          </cell>
          <cell r="AE899">
            <v>0</v>
          </cell>
        </row>
        <row r="900">
          <cell r="F900" t="str">
            <v>76110000025</v>
          </cell>
          <cell r="G900" t="str">
            <v>Funzioni - Altro</v>
          </cell>
          <cell r="H900" t="str">
            <v>AA0035</v>
          </cell>
          <cell r="I900">
            <v>76110000012</v>
          </cell>
          <cell r="J900" t="str">
            <v>761.100.00012</v>
          </cell>
          <cell r="K900" t="str">
            <v>Funzioni - Altro</v>
          </cell>
          <cell r="L900" t="str">
            <v>SI</v>
          </cell>
          <cell r="M900" t="str">
            <v>A.1.A.1.3.B) Funzioni - Altro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AD900">
            <v>0</v>
          </cell>
          <cell r="AE900">
            <v>0</v>
          </cell>
        </row>
        <row r="901">
          <cell r="F901" t="str">
            <v>76110000030</v>
          </cell>
          <cell r="G901" t="str">
            <v>Asseg. per altri progr. e progetti di interesse reg.</v>
          </cell>
          <cell r="H901" t="str">
            <v>AA0040</v>
          </cell>
          <cell r="I901">
            <v>76110000015</v>
          </cell>
          <cell r="J901" t="str">
            <v>761.100.00015</v>
          </cell>
          <cell r="K901" t="str">
            <v>Asseg. per altri progr. e progetti di interesse reg.</v>
          </cell>
          <cell r="L901" t="str">
            <v>SI</v>
          </cell>
          <cell r="M901" t="str">
            <v>A.1.A.2)  da Regione o Prov. Aut. per quota F.S. regionale vincolato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10265246.23</v>
          </cell>
          <cell r="S901">
            <v>5985000</v>
          </cell>
          <cell r="T901">
            <v>10594325</v>
          </cell>
          <cell r="U901">
            <v>5985000</v>
          </cell>
          <cell r="V901">
            <v>7945743.75</v>
          </cell>
          <cell r="Y901">
            <v>10594325</v>
          </cell>
          <cell r="AD901">
            <v>10594325</v>
          </cell>
          <cell r="AE901">
            <v>10594325</v>
          </cell>
        </row>
        <row r="902">
          <cell r="F902" t="str">
            <v>76110000035</v>
          </cell>
          <cell r="G902" t="str">
            <v>Quota finalizzata per il Piano Aziendale di cui all'art. 1, comma 528 L. 208/2015</v>
          </cell>
          <cell r="H902" t="str">
            <v>AA0036</v>
          </cell>
          <cell r="I902">
            <v>76110000020</v>
          </cell>
          <cell r="J902" t="str">
            <v>761.100.00020</v>
          </cell>
          <cell r="K902" t="str">
            <v>Quota finalizzata per il Piano Aziendale di cui all'art. 1, comma 528 L. 208/2015</v>
          </cell>
          <cell r="L902" t="str">
            <v>SI</v>
          </cell>
          <cell r="M902" t="str">
            <v>A.1.A.1.4) Quota finalizzata per il Piano aziendale di cui all'art. 1, comma 528, L. 208/2015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AD902">
            <v>0</v>
          </cell>
          <cell r="AE902">
            <v>0</v>
          </cell>
        </row>
        <row r="903">
          <cell r="F903" t="str">
            <v>NA</v>
          </cell>
          <cell r="G903" t="str">
            <v>NA</v>
          </cell>
          <cell r="I903">
            <v>761105</v>
          </cell>
          <cell r="J903" t="str">
            <v>761.105</v>
          </cell>
          <cell r="K903" t="str">
            <v>CONTRIBUTI PER FUNZIONI DELEGATE</v>
          </cell>
          <cell r="L903" t="str">
            <v>NO</v>
          </cell>
          <cell r="N903">
            <v>0</v>
          </cell>
          <cell r="O903">
            <v>0</v>
          </cell>
          <cell r="P903">
            <v>0</v>
          </cell>
          <cell r="R903">
            <v>0</v>
          </cell>
          <cell r="T903">
            <v>0</v>
          </cell>
          <cell r="U903">
            <v>0</v>
          </cell>
          <cell r="V903">
            <v>0</v>
          </cell>
          <cell r="AD903">
            <v>0</v>
          </cell>
          <cell r="AE903">
            <v>0</v>
          </cell>
        </row>
        <row r="904">
          <cell r="F904" t="str">
            <v>761110</v>
          </cell>
          <cell r="G904" t="str">
            <v>CONTRIBUTI PER ULTERIORI FINANZIAMENTI</v>
          </cell>
          <cell r="I904">
            <v>761110</v>
          </cell>
          <cell r="J904" t="str">
            <v>761.110</v>
          </cell>
          <cell r="K904" t="str">
            <v>CONTRIBUTI PER ULTERIORI FINANZIAMENTI</v>
          </cell>
          <cell r="L904" t="str">
            <v>NO</v>
          </cell>
          <cell r="N904">
            <v>0</v>
          </cell>
          <cell r="O904">
            <v>0</v>
          </cell>
          <cell r="P904">
            <v>0</v>
          </cell>
          <cell r="R904">
            <v>0</v>
          </cell>
          <cell r="T904">
            <v>0</v>
          </cell>
          <cell r="U904">
            <v>0</v>
          </cell>
          <cell r="V904">
            <v>0</v>
          </cell>
          <cell r="AD904">
            <v>0</v>
          </cell>
          <cell r="AE904">
            <v>0</v>
          </cell>
        </row>
        <row r="905">
          <cell r="F905" t="str">
            <v>76111000005</v>
          </cell>
          <cell r="G905" t="str">
            <v>Potenziamento CSM</v>
          </cell>
          <cell r="H905" t="str">
            <v>AA0032</v>
          </cell>
          <cell r="I905">
            <v>76111000002</v>
          </cell>
          <cell r="J905" t="str">
            <v>761.110.00002</v>
          </cell>
          <cell r="K905" t="str">
            <v>Potenziamento CSM</v>
          </cell>
          <cell r="L905" t="str">
            <v>SI</v>
          </cell>
          <cell r="M905" t="str">
            <v>A.1.A.1.2) Finanziamento indistinto finalizzato da Regione</v>
          </cell>
          <cell r="N905">
            <v>329046</v>
          </cell>
          <cell r="O905">
            <v>329046</v>
          </cell>
          <cell r="P905">
            <v>329046</v>
          </cell>
          <cell r="Q905">
            <v>0</v>
          </cell>
          <cell r="R905">
            <v>266813.59999999998</v>
          </cell>
          <cell r="S905">
            <v>0</v>
          </cell>
          <cell r="T905">
            <v>266813.59999999998</v>
          </cell>
          <cell r="U905">
            <v>0</v>
          </cell>
          <cell r="V905">
            <v>0</v>
          </cell>
          <cell r="AD905">
            <v>0</v>
          </cell>
          <cell r="AE905">
            <v>0</v>
          </cell>
        </row>
        <row r="906">
          <cell r="F906" t="str">
            <v>76111000010</v>
          </cell>
          <cell r="G906" t="str">
            <v>Poteziamento NPIA (Neuropsichiatria infantile)</v>
          </cell>
          <cell r="H906" t="str">
            <v>AA0032</v>
          </cell>
          <cell r="I906">
            <v>76111000003</v>
          </cell>
          <cell r="J906" t="str">
            <v>761.110.00003</v>
          </cell>
          <cell r="K906" t="str">
            <v>Potenziamento NPIA (neurospisichiatria Infantile)</v>
          </cell>
          <cell r="L906" t="str">
            <v>SI</v>
          </cell>
          <cell r="M906" t="str">
            <v>A.1.A.1.2) Finanziamento indistinto finalizzato da Regione</v>
          </cell>
          <cell r="N906">
            <v>12030</v>
          </cell>
          <cell r="O906">
            <v>192131.94</v>
          </cell>
          <cell r="P906">
            <v>192131.94</v>
          </cell>
          <cell r="Q906">
            <v>0</v>
          </cell>
          <cell r="R906">
            <v>186982.32</v>
          </cell>
          <cell r="S906">
            <v>0</v>
          </cell>
          <cell r="T906">
            <v>186982.32</v>
          </cell>
          <cell r="U906">
            <v>0</v>
          </cell>
          <cell r="V906">
            <v>0</v>
          </cell>
          <cell r="AD906">
            <v>0</v>
          </cell>
          <cell r="AE906">
            <v>0</v>
          </cell>
        </row>
        <row r="907">
          <cell r="F907" t="str">
            <v>76111000015</v>
          </cell>
          <cell r="G907" t="str">
            <v>Contributi Legge 210/92</v>
          </cell>
          <cell r="H907" t="str">
            <v>AA0160</v>
          </cell>
          <cell r="I907">
            <v>76111000005</v>
          </cell>
          <cell r="J907" t="str">
            <v>761.110.00005</v>
          </cell>
          <cell r="K907" t="str">
            <v>Contributi Legge 210/92</v>
          </cell>
          <cell r="L907" t="str">
            <v>SI</v>
          </cell>
          <cell r="M907" t="str">
            <v>A.1.B.3.3)  Contributi da altri soggetti pubblici (extra fondo) L. 210/92</v>
          </cell>
          <cell r="N907">
            <v>3399889.97</v>
          </cell>
          <cell r="O907">
            <v>3388862.62</v>
          </cell>
          <cell r="P907">
            <v>3316548.77</v>
          </cell>
          <cell r="Q907">
            <v>3393041.9066666667</v>
          </cell>
          <cell r="R907">
            <v>0</v>
          </cell>
          <cell r="S907">
            <v>0</v>
          </cell>
          <cell r="T907">
            <v>917316</v>
          </cell>
          <cell r="U907">
            <v>0</v>
          </cell>
          <cell r="V907">
            <v>0</v>
          </cell>
          <cell r="Y907">
            <v>0</v>
          </cell>
          <cell r="AD907">
            <v>0</v>
          </cell>
          <cell r="AE907">
            <v>0</v>
          </cell>
        </row>
        <row r="908">
          <cell r="F908" t="str">
            <v>76111000205</v>
          </cell>
          <cell r="G908" t="str">
            <v>Contributi per risorse Covid extra-fondo</v>
          </cell>
          <cell r="H908" t="str">
            <v>AA0150</v>
          </cell>
          <cell r="I908">
            <v>76111000405</v>
          </cell>
          <cell r="J908" t="str">
            <v>761.110.00405</v>
          </cell>
          <cell r="K908" t="str">
            <v>Contributoper risorse Covid-19 extrafondo</v>
          </cell>
          <cell r="L908" t="str">
            <v>SI</v>
          </cell>
          <cell r="M908" t="str">
            <v>A.1.B.3.2)  Contributi da altri soggetti pubblici (extra fondo) vincolati</v>
          </cell>
          <cell r="N908">
            <v>14082029</v>
          </cell>
          <cell r="O908">
            <v>193899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AD908">
            <v>0</v>
          </cell>
          <cell r="AE908">
            <v>0</v>
          </cell>
        </row>
        <row r="909">
          <cell r="F909" t="str">
            <v>76111000025</v>
          </cell>
          <cell r="G909" t="str">
            <v>Finanziamento L.R. 16/87</v>
          </cell>
          <cell r="H909" t="str">
            <v>AA0070</v>
          </cell>
          <cell r="I909">
            <v>76111000015</v>
          </cell>
          <cell r="J909">
            <v>76111000015</v>
          </cell>
          <cell r="K909" t="str">
            <v>Finanziamento L.R. 16/87</v>
          </cell>
          <cell r="L909" t="str">
            <v>SI</v>
          </cell>
          <cell r="M909" t="str">
            <v>A.1.B.1.1)  Contributi da Regione o Prov. Aut. (extra fondo) vincolati</v>
          </cell>
          <cell r="N909">
            <v>0</v>
          </cell>
          <cell r="O909">
            <v>0</v>
          </cell>
          <cell r="P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AD909">
            <v>0</v>
          </cell>
          <cell r="AE909">
            <v>0</v>
          </cell>
        </row>
        <row r="910">
          <cell r="F910" t="str">
            <v>76111000030</v>
          </cell>
          <cell r="G910" t="str">
            <v>Sussidi per Infermi di Mente</v>
          </cell>
          <cell r="H910" t="str">
            <v>AA0070</v>
          </cell>
          <cell r="I910">
            <v>76111000020</v>
          </cell>
          <cell r="J910" t="str">
            <v>761.110.00020</v>
          </cell>
          <cell r="K910" t="str">
            <v>Sussidi per Infermi di Mente</v>
          </cell>
          <cell r="L910" t="str">
            <v>SI</v>
          </cell>
          <cell r="M910" t="str">
            <v>A.1.B.1.1)  Contributi da Regione o Prov. Aut. (extra fondo) vincolati</v>
          </cell>
          <cell r="N910">
            <v>116941.7</v>
          </cell>
          <cell r="O910">
            <v>141328</v>
          </cell>
          <cell r="P910">
            <v>141328</v>
          </cell>
          <cell r="Q910">
            <v>271254.66666666669</v>
          </cell>
          <cell r="R910">
            <v>116252</v>
          </cell>
          <cell r="S910">
            <v>116428</v>
          </cell>
          <cell r="T910">
            <v>116428</v>
          </cell>
          <cell r="U910">
            <v>116400</v>
          </cell>
          <cell r="V910">
            <v>87321</v>
          </cell>
          <cell r="W910">
            <v>116400</v>
          </cell>
          <cell r="Y910">
            <v>116400</v>
          </cell>
          <cell r="AD910">
            <v>116400</v>
          </cell>
          <cell r="AE910">
            <v>116400</v>
          </cell>
        </row>
        <row r="911">
          <cell r="F911" t="str">
            <v>76111000035</v>
          </cell>
          <cell r="G911" t="str">
            <v>Rimborsi Spese per Trapianti</v>
          </cell>
          <cell r="H911" t="str">
            <v>AA0070</v>
          </cell>
          <cell r="I911">
            <v>76111000025</v>
          </cell>
          <cell r="J911" t="str">
            <v>761.110.00025</v>
          </cell>
          <cell r="K911" t="str">
            <v>Rimborsi Spese per Trapianti</v>
          </cell>
          <cell r="L911" t="str">
            <v>SI</v>
          </cell>
          <cell r="M911" t="str">
            <v>A.1.B.1.1)  Contributi da Regione o Prov. Aut. (extra fondo) vincolati</v>
          </cell>
          <cell r="N911">
            <v>450000</v>
          </cell>
          <cell r="O911">
            <v>450000</v>
          </cell>
          <cell r="P911">
            <v>450000</v>
          </cell>
          <cell r="Q911">
            <v>269240.37333333335</v>
          </cell>
          <cell r="R911">
            <v>176666.6</v>
          </cell>
          <cell r="S911">
            <v>380264.4</v>
          </cell>
          <cell r="T911">
            <v>82551</v>
          </cell>
          <cell r="U911">
            <v>311836.32</v>
          </cell>
          <cell r="V911">
            <v>227327.78</v>
          </cell>
          <cell r="Y911">
            <v>311836.32</v>
          </cell>
          <cell r="AD911">
            <v>311836.32</v>
          </cell>
          <cell r="AE911">
            <v>311836.32</v>
          </cell>
        </row>
        <row r="912">
          <cell r="F912" t="str">
            <v>76111000040</v>
          </cell>
          <cell r="G912" t="str">
            <v>Finanziamenti Fibrosi Cistica</v>
          </cell>
          <cell r="H912" t="str">
            <v>AA0040</v>
          </cell>
          <cell r="I912">
            <v>76111000030</v>
          </cell>
          <cell r="J912" t="str">
            <v>761.110.00030</v>
          </cell>
          <cell r="K912" t="str">
            <v>Finanziamenti Fibrosi Cistica</v>
          </cell>
          <cell r="L912" t="str">
            <v>SI</v>
          </cell>
          <cell r="M912" t="str">
            <v>A.1.A.2)  da Regione o Prov. Aut. per quota F.S. regionale vincolato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AD912">
            <v>0</v>
          </cell>
          <cell r="AE912">
            <v>0</v>
          </cell>
        </row>
        <row r="913">
          <cell r="F913" t="str">
            <v>76111000045</v>
          </cell>
          <cell r="G913" t="str">
            <v>Finanziamenti AIDS</v>
          </cell>
          <cell r="H913" t="str">
            <v>AA0040</v>
          </cell>
          <cell r="I913">
            <v>76111000035</v>
          </cell>
          <cell r="J913" t="str">
            <v>761.110.00035</v>
          </cell>
          <cell r="K913" t="str">
            <v>Finanziamenti AIDS</v>
          </cell>
          <cell r="L913" t="str">
            <v>SI</v>
          </cell>
          <cell r="M913" t="str">
            <v>A.1.A.2)  da Regione o Prov. Aut. per quota F.S. regionale vincolato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AD913">
            <v>0</v>
          </cell>
          <cell r="AE913">
            <v>0</v>
          </cell>
        </row>
        <row r="914">
          <cell r="F914" t="str">
            <v>76111000050</v>
          </cell>
          <cell r="G914" t="str">
            <v>Finanziamento Esclusività</v>
          </cell>
          <cell r="H914" t="str">
            <v>AA0040</v>
          </cell>
          <cell r="I914">
            <v>76111000036</v>
          </cell>
          <cell r="J914" t="str">
            <v>761.110.00036</v>
          </cell>
          <cell r="K914" t="str">
            <v>Finanziamento Esclusività</v>
          </cell>
          <cell r="L914" t="str">
            <v>SI</v>
          </cell>
          <cell r="M914" t="str">
            <v>A.1.A.2)  da Regione o Prov. Aut. per quota F.S. regionale vincolato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AD914">
            <v>0</v>
          </cell>
          <cell r="AE914">
            <v>0</v>
          </cell>
        </row>
        <row r="915">
          <cell r="F915" t="str">
            <v>76111000055</v>
          </cell>
          <cell r="G915" t="str">
            <v>Finanziamento Extracomunitari</v>
          </cell>
          <cell r="H915" t="str">
            <v>AA0040</v>
          </cell>
          <cell r="I915">
            <v>76111000037</v>
          </cell>
          <cell r="J915" t="str">
            <v>761.110.00037</v>
          </cell>
          <cell r="K915" t="str">
            <v>Finanziamento Extracomunitari</v>
          </cell>
          <cell r="L915" t="str">
            <v>SI</v>
          </cell>
          <cell r="M915" t="str">
            <v>A.1.A.2)  da Regione o Prov. Aut. per quota F.S. regionale vincolato</v>
          </cell>
          <cell r="N915">
            <v>1058919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AD915">
            <v>0</v>
          </cell>
          <cell r="AE915">
            <v>0</v>
          </cell>
        </row>
        <row r="916">
          <cell r="F916" t="str">
            <v>76111000060</v>
          </cell>
          <cell r="G916" t="str">
            <v>Finanziamento Obiettivi di Piano</v>
          </cell>
          <cell r="H916" t="str">
            <v>AA0040</v>
          </cell>
          <cell r="I916">
            <v>76111000038</v>
          </cell>
          <cell r="J916" t="str">
            <v>761.110.00038</v>
          </cell>
          <cell r="K916" t="str">
            <v>Finanziamento Obiettivi di Piano</v>
          </cell>
          <cell r="L916" t="str">
            <v>SI</v>
          </cell>
          <cell r="M916" t="str">
            <v>A.1.A.2)  da Regione o Prov. Aut. per quota F.S. regionale vincolato</v>
          </cell>
          <cell r="N916">
            <v>15336144.439999999</v>
          </cell>
          <cell r="O916">
            <v>17633671.699999999</v>
          </cell>
          <cell r="P916">
            <v>18219827</v>
          </cell>
          <cell r="Q916">
            <v>14275000</v>
          </cell>
          <cell r="R916">
            <v>11763448.77</v>
          </cell>
          <cell r="S916">
            <v>15379184</v>
          </cell>
          <cell r="T916">
            <v>6522605.75</v>
          </cell>
          <cell r="U916">
            <v>6522605.75</v>
          </cell>
          <cell r="V916">
            <v>4891954.3099999996</v>
          </cell>
          <cell r="Y916">
            <v>6522605.75</v>
          </cell>
          <cell r="AD916">
            <v>6522605.75</v>
          </cell>
          <cell r="AE916">
            <v>6522605.75</v>
          </cell>
        </row>
        <row r="917">
          <cell r="F917" t="str">
            <v>76111000065</v>
          </cell>
          <cell r="G917" t="str">
            <v>Finanziamento Assistenza Domiciliare</v>
          </cell>
          <cell r="H917" t="str">
            <v>AA0040</v>
          </cell>
          <cell r="I917">
            <v>76111000040</v>
          </cell>
          <cell r="J917" t="str">
            <v>761.110.00040</v>
          </cell>
          <cell r="K917" t="str">
            <v>Finanziamento Assistenza Domiciliare</v>
          </cell>
          <cell r="L917" t="str">
            <v>SI</v>
          </cell>
          <cell r="M917" t="str">
            <v>A.1.A.2)  da Regione o Prov. Aut. per quota F.S. regionale vincolato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AD917">
            <v>0</v>
          </cell>
          <cell r="AE917">
            <v>0</v>
          </cell>
        </row>
        <row r="918">
          <cell r="F918" t="str">
            <v>76111000070</v>
          </cell>
          <cell r="G918" t="str">
            <v>Finanziamenti Allergopatici</v>
          </cell>
          <cell r="H918" t="str">
            <v>AA0070</v>
          </cell>
          <cell r="I918">
            <v>76111000045</v>
          </cell>
          <cell r="J918" t="str">
            <v>761.110.00045</v>
          </cell>
          <cell r="K918" t="str">
            <v>Finanziamenti Allergopatici</v>
          </cell>
          <cell r="L918" t="str">
            <v>SI</v>
          </cell>
          <cell r="M918" t="str">
            <v>A.1.B.1.1)  Contributi da Regione o Prov. Aut. (extra fondo) vincolati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AD918">
            <v>0</v>
          </cell>
          <cell r="AE918">
            <v>0</v>
          </cell>
        </row>
        <row r="919">
          <cell r="F919" t="str">
            <v>76111000075</v>
          </cell>
          <cell r="G919" t="str">
            <v>Finanziamenti Nefropatici</v>
          </cell>
          <cell r="H919" t="str">
            <v>AA0070</v>
          </cell>
          <cell r="I919">
            <v>76111000050</v>
          </cell>
          <cell r="J919" t="str">
            <v>761.110.00050</v>
          </cell>
          <cell r="K919" t="str">
            <v>Finanziamenti Nefropatici</v>
          </cell>
          <cell r="L919" t="str">
            <v>SI</v>
          </cell>
          <cell r="M919" t="str">
            <v>A.1.B.1.1)  Contributi da Regione o Prov. Aut. (extra fondo) vincolati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AD919">
            <v>0</v>
          </cell>
          <cell r="AE919">
            <v>0</v>
          </cell>
        </row>
        <row r="920">
          <cell r="F920" t="str">
            <v>76111000080</v>
          </cell>
          <cell r="G920" t="str">
            <v>Finanz. Categorie non Autosufficienti - Case Protette</v>
          </cell>
          <cell r="H920" t="str">
            <v>AA0032</v>
          </cell>
          <cell r="I920">
            <v>76111000055</v>
          </cell>
          <cell r="J920" t="str">
            <v>761.110.00055</v>
          </cell>
          <cell r="K920" t="str">
            <v>Finanz. Categorie non autosufficienti</v>
          </cell>
          <cell r="L920" t="str">
            <v>SI</v>
          </cell>
          <cell r="M920" t="str">
            <v>A.1.A.1.2) Finanziamento indistinto finalizzato da Regione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AD920">
            <v>0</v>
          </cell>
          <cell r="AE920">
            <v>0</v>
          </cell>
        </row>
        <row r="921">
          <cell r="F921" t="str">
            <v>76111000085</v>
          </cell>
          <cell r="G921" t="str">
            <v>Finaziamento Vaccini HPV</v>
          </cell>
          <cell r="H921" t="str">
            <v>AA0032</v>
          </cell>
          <cell r="I921">
            <v>76111000056</v>
          </cell>
          <cell r="J921" t="str">
            <v>761.110.00056</v>
          </cell>
          <cell r="K921" t="str">
            <v>Finanziamento Vaccini HPV</v>
          </cell>
          <cell r="L921" t="str">
            <v>SI</v>
          </cell>
          <cell r="M921" t="str">
            <v>A.1.A.1.2) Finanziamento indistinto finalizzato da Regione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AD921">
            <v>0</v>
          </cell>
          <cell r="AE921">
            <v>0</v>
          </cell>
        </row>
        <row r="922">
          <cell r="F922" t="str">
            <v>76111000090</v>
          </cell>
          <cell r="G922" t="str">
            <v>Progetti da DIEF</v>
          </cell>
          <cell r="H922" t="str">
            <v>AA0032</v>
          </cell>
          <cell r="I922">
            <v>76111000057</v>
          </cell>
          <cell r="J922" t="str">
            <v>761.110.00057</v>
          </cell>
          <cell r="K922" t="str">
            <v>Progetti da DIEF</v>
          </cell>
          <cell r="L922" t="str">
            <v>SI</v>
          </cell>
          <cell r="M922" t="str">
            <v>A.1.A.1.2) Finanziamento indistinto finalizzato da Regione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AD922">
            <v>0</v>
          </cell>
          <cell r="AE922">
            <v>0</v>
          </cell>
        </row>
        <row r="923">
          <cell r="F923" t="str">
            <v>76111000095</v>
          </cell>
          <cell r="G923" t="str">
            <v>Finanziamenti SERT</v>
          </cell>
          <cell r="H923" t="str">
            <v>AA0070</v>
          </cell>
          <cell r="I923">
            <v>76111000060</v>
          </cell>
          <cell r="J923" t="str">
            <v>761.110.00060</v>
          </cell>
          <cell r="K923" t="str">
            <v>Finanziamenti SERT</v>
          </cell>
          <cell r="L923" t="str">
            <v>SI</v>
          </cell>
          <cell r="M923" t="str">
            <v>A.1.B.1.1)  Contributi da Regione o Prov. Aut. (extra fondo) vincolati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AD923">
            <v>0</v>
          </cell>
          <cell r="AE923">
            <v>0</v>
          </cell>
        </row>
        <row r="924">
          <cell r="F924" t="str">
            <v>76111000100</v>
          </cell>
          <cell r="G924" t="str">
            <v>Finanziamenti Randagismo</v>
          </cell>
          <cell r="H924" t="str">
            <v>AA0032</v>
          </cell>
          <cell r="I924">
            <v>76111000065</v>
          </cell>
          <cell r="J924" t="str">
            <v>761.110.00065</v>
          </cell>
          <cell r="K924" t="str">
            <v>Finanziamenti Randagismo</v>
          </cell>
          <cell r="L924" t="str">
            <v>SI</v>
          </cell>
          <cell r="M924" t="str">
            <v>A.1.B.1.1)  Contributi da Regione o Prov. Aut. (extra fondo) vincolati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23318.17</v>
          </cell>
          <cell r="AD924">
            <v>0</v>
          </cell>
          <cell r="AE924">
            <v>0</v>
          </cell>
        </row>
        <row r="925">
          <cell r="F925" t="str">
            <v>76111000105</v>
          </cell>
          <cell r="G925" t="str">
            <v>Finanziamenti Medici Borsisti</v>
          </cell>
          <cell r="H925" t="str">
            <v>AA0040</v>
          </cell>
          <cell r="I925">
            <v>76111000070</v>
          </cell>
          <cell r="J925" t="str">
            <v>761.110.00070</v>
          </cell>
          <cell r="K925" t="str">
            <v>Finanziamenti Medici Borsisti</v>
          </cell>
          <cell r="L925" t="str">
            <v>SI</v>
          </cell>
          <cell r="M925" t="str">
            <v>A.1.A.2)  da Regione o Prov. Aut. per quota F.S. regionale vincolato</v>
          </cell>
          <cell r="N925">
            <v>577209</v>
          </cell>
          <cell r="O925">
            <v>421469</v>
          </cell>
          <cell r="P925">
            <v>418469</v>
          </cell>
          <cell r="Q925">
            <v>577209</v>
          </cell>
          <cell r="R925">
            <v>339909.75</v>
          </cell>
          <cell r="S925">
            <v>339909.75</v>
          </cell>
          <cell r="T925">
            <v>502998</v>
          </cell>
          <cell r="U925">
            <v>502998</v>
          </cell>
          <cell r="V925">
            <v>377248.5</v>
          </cell>
          <cell r="Y925">
            <v>502998</v>
          </cell>
          <cell r="AD925">
            <v>502998</v>
          </cell>
          <cell r="AE925">
            <v>502998</v>
          </cell>
        </row>
        <row r="926">
          <cell r="F926" t="str">
            <v>76111000110</v>
          </cell>
          <cell r="G926" t="str">
            <v>Assegn. per funz. non tariff. non ricompr. nel FSR</v>
          </cell>
          <cell r="H926" t="str">
            <v>AA0070</v>
          </cell>
          <cell r="I926">
            <v>76111000075</v>
          </cell>
          <cell r="J926" t="str">
            <v>761.110.00075</v>
          </cell>
          <cell r="K926" t="str">
            <v>Assegn. per funz. non tariff. non ricompr. nel FSR</v>
          </cell>
          <cell r="L926" t="str">
            <v>SI</v>
          </cell>
          <cell r="M926" t="str">
            <v>A.1.B.1.1)  Contributi da Regione o Prov. Aut. (extra fondo) vincolati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AD926">
            <v>0</v>
          </cell>
          <cell r="AE926">
            <v>0</v>
          </cell>
        </row>
        <row r="927">
          <cell r="F927" t="str">
            <v>76111000115</v>
          </cell>
          <cell r="G927" t="str">
            <v>Assegn. per altri progr. e prog. non ricomp. nel FSR</v>
          </cell>
          <cell r="H927" t="str">
            <v>AA0070</v>
          </cell>
          <cell r="I927">
            <v>76111000080</v>
          </cell>
          <cell r="J927" t="str">
            <v>761.110.00080</v>
          </cell>
          <cell r="K927" t="str">
            <v>Assegn. per altri progr. e prog. non ricomp. nel FSR</v>
          </cell>
          <cell r="L927" t="str">
            <v>SI</v>
          </cell>
          <cell r="M927" t="str">
            <v>A.1.B.1.1)  Contributi da Regione o Prov. Aut. (extra fondo) vincolati</v>
          </cell>
          <cell r="N927">
            <v>69404</v>
          </cell>
          <cell r="O927">
            <v>176524.04</v>
          </cell>
          <cell r="P927">
            <v>0</v>
          </cell>
          <cell r="Q927">
            <v>0</v>
          </cell>
          <cell r="R927">
            <v>35996</v>
          </cell>
          <cell r="S927">
            <v>0</v>
          </cell>
          <cell r="T927">
            <v>3016472.52</v>
          </cell>
          <cell r="U927">
            <v>3016472.52</v>
          </cell>
          <cell r="V927">
            <v>594039.02</v>
          </cell>
          <cell r="W927">
            <v>791532.69</v>
          </cell>
          <cell r="Y927">
            <v>3016472.52</v>
          </cell>
          <cell r="AD927">
            <v>3016472.52</v>
          </cell>
          <cell r="AE927">
            <v>3016472.52</v>
          </cell>
        </row>
        <row r="928">
          <cell r="F928" t="str">
            <v>76111000120</v>
          </cell>
          <cell r="G928" t="str">
            <v>Contributi per gli Hanseniani</v>
          </cell>
          <cell r="H928" t="str">
            <v>AA0040</v>
          </cell>
          <cell r="I928">
            <v>76111000085</v>
          </cell>
          <cell r="J928" t="str">
            <v>761.110.00085</v>
          </cell>
          <cell r="K928" t="str">
            <v>Contributi per gli Hanseniani</v>
          </cell>
          <cell r="L928" t="str">
            <v>SI</v>
          </cell>
          <cell r="M928" t="str">
            <v>A.1.A.2)  da Regione o Prov. Aut. per quota F.S. regionale vincolato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AD928">
            <v>0</v>
          </cell>
          <cell r="AE928">
            <v>0</v>
          </cell>
        </row>
        <row r="929">
          <cell r="F929" t="str">
            <v>76111000125</v>
          </cell>
          <cell r="G929" t="str">
            <v>Assegnazioni per conv. ass. san. Ist. Penitenziari</v>
          </cell>
          <cell r="H929" t="str">
            <v>AA0040</v>
          </cell>
          <cell r="I929">
            <v>76111000090</v>
          </cell>
          <cell r="J929" t="str">
            <v>761.110.00090</v>
          </cell>
          <cell r="K929" t="str">
            <v>Assegnazioni per conv. ass. san. Ist. Penitenziari</v>
          </cell>
          <cell r="L929" t="str">
            <v>SI</v>
          </cell>
          <cell r="M929" t="str">
            <v>A.1.A.2)  da Regione o Prov. Aut. per quota F.S. regionale vincolato</v>
          </cell>
          <cell r="N929">
            <v>1372100</v>
          </cell>
          <cell r="O929">
            <v>1372111</v>
          </cell>
          <cell r="P929">
            <v>1372111</v>
          </cell>
          <cell r="Q929">
            <v>1372100</v>
          </cell>
          <cell r="R929">
            <v>1422296</v>
          </cell>
          <cell r="S929">
            <v>1422296</v>
          </cell>
          <cell r="T929">
            <v>1430418</v>
          </cell>
          <cell r="U929">
            <v>1430418</v>
          </cell>
          <cell r="V929">
            <v>1072813.5</v>
          </cell>
          <cell r="Y929">
            <v>1430418</v>
          </cell>
          <cell r="AD929">
            <v>1430418</v>
          </cell>
          <cell r="AE929">
            <v>1430418</v>
          </cell>
        </row>
        <row r="930">
          <cell r="F930" t="str">
            <v>76111000130</v>
          </cell>
          <cell r="G930" t="str">
            <v>Contributi prog. curare riab. lav. cont. L.662/96</v>
          </cell>
          <cell r="H930" t="str">
            <v>AA0070</v>
          </cell>
          <cell r="I930">
            <v>76111000095</v>
          </cell>
          <cell r="J930" t="str">
            <v>761.110.00095</v>
          </cell>
          <cell r="K930" t="str">
            <v>Contributi prog. Curare riab. lav. cont. L.662/96</v>
          </cell>
          <cell r="L930" t="str">
            <v>SI</v>
          </cell>
          <cell r="M930" t="str">
            <v>A.1.B.1.1)  Contributi da Regione o Prov. Aut. (extra fondo) vincolati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AD930">
            <v>0</v>
          </cell>
          <cell r="AE930">
            <v>0</v>
          </cell>
        </row>
        <row r="931">
          <cell r="F931" t="str">
            <v>76111000135</v>
          </cell>
          <cell r="G931" t="str">
            <v>Contrib. per Donazioni e trapianti organi</v>
          </cell>
          <cell r="H931" t="str">
            <v>AA0150</v>
          </cell>
          <cell r="I931">
            <v>76111000120</v>
          </cell>
          <cell r="J931" t="str">
            <v>761.110.00120</v>
          </cell>
          <cell r="K931" t="str">
            <v>Contrib. per Donazioni e trapianti organi</v>
          </cell>
          <cell r="L931" t="str">
            <v>SI</v>
          </cell>
          <cell r="M931" t="str">
            <v>A.1.B.3.2)  Contributi da altri soggetti pubblici (extra fondo) vincolati</v>
          </cell>
          <cell r="N931">
            <v>0</v>
          </cell>
          <cell r="O931">
            <v>0</v>
          </cell>
          <cell r="P931">
            <v>2626.39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AD931">
            <v>0</v>
          </cell>
          <cell r="AE931">
            <v>0</v>
          </cell>
        </row>
        <row r="932">
          <cell r="F932" t="str">
            <v>76111000140</v>
          </cell>
          <cell r="G932" t="str">
            <v>Contributi per celiachia</v>
          </cell>
          <cell r="H932" t="str">
            <v>AA0150</v>
          </cell>
          <cell r="I932">
            <v>76111000130</v>
          </cell>
          <cell r="J932" t="str">
            <v>761.110.00130</v>
          </cell>
          <cell r="K932" t="str">
            <v>Contributi per celiachia</v>
          </cell>
          <cell r="L932" t="str">
            <v>SI</v>
          </cell>
          <cell r="M932" t="str">
            <v>A.1.B.3.2)  Contributi da altri soggetti pubblici (extra fondo) vincolati</v>
          </cell>
          <cell r="N932">
            <v>0</v>
          </cell>
          <cell r="O932">
            <v>0</v>
          </cell>
          <cell r="P932">
            <v>91000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AD932">
            <v>0</v>
          </cell>
          <cell r="AE932">
            <v>0</v>
          </cell>
        </row>
        <row r="933">
          <cell r="F933" t="str">
            <v>76111000145</v>
          </cell>
          <cell r="G933" t="str">
            <v>Assegno di cura SLA</v>
          </cell>
          <cell r="H933" t="str">
            <v>AA0070</v>
          </cell>
          <cell r="I933">
            <v>76111000140</v>
          </cell>
          <cell r="J933" t="str">
            <v>761.110.00140</v>
          </cell>
          <cell r="K933" t="str">
            <v>Assegno di cura SLA</v>
          </cell>
          <cell r="L933" t="str">
            <v>SI</v>
          </cell>
          <cell r="M933" t="str">
            <v>A.1.B.1.1)  Contributi da Regione o Prov. Aut. (extra fondo) vincolati</v>
          </cell>
          <cell r="N933">
            <v>5712817.4500000002</v>
          </cell>
          <cell r="O933">
            <v>6617774.04</v>
          </cell>
          <cell r="P933">
            <v>3912952.14</v>
          </cell>
          <cell r="Q933">
            <v>4518853.0933333328</v>
          </cell>
          <cell r="R933">
            <v>5307320</v>
          </cell>
          <cell r="S933">
            <v>2125334.67</v>
          </cell>
          <cell r="T933">
            <v>1594001</v>
          </cell>
          <cell r="U933">
            <v>1594001</v>
          </cell>
          <cell r="V933">
            <v>0</v>
          </cell>
          <cell r="Y933">
            <v>1594001</v>
          </cell>
          <cell r="AD933">
            <v>1594001</v>
          </cell>
          <cell r="AE933">
            <v>1594001</v>
          </cell>
        </row>
        <row r="934">
          <cell r="F934" t="str">
            <v>76111000150</v>
          </cell>
          <cell r="G934" t="str">
            <v>Farmacovigilanza</v>
          </cell>
          <cell r="H934" t="str">
            <v>AA0070</v>
          </cell>
          <cell r="I934">
            <v>76111000150</v>
          </cell>
          <cell r="J934" t="str">
            <v>761.110.00150</v>
          </cell>
          <cell r="K934" t="str">
            <v>Farmacovigilanza</v>
          </cell>
          <cell r="L934" t="str">
            <v>SI</v>
          </cell>
          <cell r="M934" t="str">
            <v>A.1.B.1.1)  Contributi da Regione o Prov. Aut. (extra fondo) vincolati</v>
          </cell>
          <cell r="N934">
            <v>857272</v>
          </cell>
          <cell r="O934">
            <v>315026.40000000002</v>
          </cell>
          <cell r="P934">
            <v>1109259.31</v>
          </cell>
          <cell r="Q934">
            <v>232940.51</v>
          </cell>
          <cell r="R934">
            <v>398604.7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AD934">
            <v>0</v>
          </cell>
          <cell r="AE934">
            <v>0</v>
          </cell>
        </row>
        <row r="935">
          <cell r="F935" t="str">
            <v>76111000155</v>
          </cell>
          <cell r="G935" t="str">
            <v>Contributi Doman, Votja</v>
          </cell>
          <cell r="H935" t="str">
            <v>AA0070</v>
          </cell>
          <cell r="I935">
            <v>76111000160</v>
          </cell>
          <cell r="J935" t="str">
            <v>761.110.00160</v>
          </cell>
          <cell r="K935" t="str">
            <v>Contributi Doman, Vojta, …</v>
          </cell>
          <cell r="L935" t="str">
            <v>SI</v>
          </cell>
          <cell r="M935" t="str">
            <v>A.1.B.1.1)  Contributi da Regione o Prov. Aut. (extra fondo) vincolati</v>
          </cell>
          <cell r="N935">
            <v>0</v>
          </cell>
          <cell r="O935">
            <v>0</v>
          </cell>
          <cell r="P935">
            <v>4153.0200000000004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AD935">
            <v>0</v>
          </cell>
          <cell r="AE935">
            <v>0</v>
          </cell>
        </row>
        <row r="936">
          <cell r="F936" t="str">
            <v>76111000160</v>
          </cell>
          <cell r="G936" t="str">
            <v>Contributi ABA</v>
          </cell>
          <cell r="H936" t="str">
            <v>AA0070</v>
          </cell>
          <cell r="I936">
            <v>76111000170</v>
          </cell>
          <cell r="J936" t="str">
            <v>761.110.00170</v>
          </cell>
          <cell r="K936" t="str">
            <v>Contributi ABA</v>
          </cell>
          <cell r="L936" t="str">
            <v>SI</v>
          </cell>
          <cell r="M936" t="str">
            <v>A.1.B.1.1)  Contributi da Regione o Prov. Aut. (extra fondo) vincolati</v>
          </cell>
          <cell r="N936">
            <v>4196</v>
          </cell>
          <cell r="O936">
            <v>201565</v>
          </cell>
          <cell r="P936">
            <v>321276</v>
          </cell>
          <cell r="Q936">
            <v>0</v>
          </cell>
          <cell r="R936">
            <v>4863.2</v>
          </cell>
          <cell r="S936">
            <v>0</v>
          </cell>
          <cell r="T936">
            <v>519395.32</v>
          </cell>
          <cell r="U936">
            <v>0</v>
          </cell>
          <cell r="V936">
            <v>0</v>
          </cell>
          <cell r="AD936">
            <v>0</v>
          </cell>
          <cell r="AE936">
            <v>0</v>
          </cell>
        </row>
        <row r="937">
          <cell r="F937" t="str">
            <v>76111000165</v>
          </cell>
          <cell r="G937" t="str">
            <v>Contributi Progetto IMA-SCA</v>
          </cell>
          <cell r="H937" t="str">
            <v>AA0032</v>
          </cell>
          <cell r="I937">
            <v>76111000180</v>
          </cell>
          <cell r="J937" t="str">
            <v>761.110.00180</v>
          </cell>
          <cell r="K937" t="str">
            <v>Contributi Progetto IMA-SCA</v>
          </cell>
          <cell r="L937" t="str">
            <v>SI</v>
          </cell>
          <cell r="M937" t="str">
            <v>A.1.A.1.2) Finanziamento indistinto finalizzato da Regione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AD937">
            <v>0</v>
          </cell>
          <cell r="AE937">
            <v>0</v>
          </cell>
        </row>
        <row r="938">
          <cell r="F938" t="str">
            <v>76111000170</v>
          </cell>
          <cell r="G938" t="str">
            <v>Contributi CRAT</v>
          </cell>
          <cell r="H938" t="str">
            <v>AA0070</v>
          </cell>
          <cell r="I938">
            <v>76111000190</v>
          </cell>
          <cell r="J938" t="str">
            <v>761.110.00190</v>
          </cell>
          <cell r="K938" t="str">
            <v>Contributi CRAT</v>
          </cell>
          <cell r="L938" t="str">
            <v>SI</v>
          </cell>
          <cell r="M938" t="str">
            <v>A.1.B.1.1)  Contributi da Regione o Prov. Aut. (extra fondo) vincolati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AD938">
            <v>0</v>
          </cell>
          <cell r="AE938">
            <v>0</v>
          </cell>
        </row>
        <row r="939">
          <cell r="F939" t="str">
            <v>76111000180</v>
          </cell>
          <cell r="G939" t="str">
            <v>Accordo integrativo MMG,PLS,118 da DIEF</v>
          </cell>
          <cell r="H939" t="str">
            <v>AA0070</v>
          </cell>
          <cell r="I939">
            <v>76111000300</v>
          </cell>
          <cell r="J939" t="str">
            <v>761.110.00300</v>
          </cell>
          <cell r="K939" t="str">
            <v>Contratto integrativo MMG, PLS, 118, ecc….</v>
          </cell>
          <cell r="L939" t="str">
            <v>SI</v>
          </cell>
          <cell r="M939" t="str">
            <v>A.1.B.1.1)  Contributi da Regione o Prov. Aut. (extra fondo) vincolati</v>
          </cell>
          <cell r="N939">
            <v>3097050</v>
          </cell>
          <cell r="O939">
            <v>3097050</v>
          </cell>
          <cell r="P939">
            <v>3097050</v>
          </cell>
          <cell r="Q939">
            <v>3097050</v>
          </cell>
          <cell r="R939">
            <v>3097050</v>
          </cell>
          <cell r="S939">
            <v>3097050</v>
          </cell>
          <cell r="T939">
            <v>2929771</v>
          </cell>
          <cell r="U939">
            <v>2929771</v>
          </cell>
          <cell r="V939">
            <v>2197328.25</v>
          </cell>
          <cell r="Y939">
            <v>0</v>
          </cell>
          <cell r="AD939">
            <v>0</v>
          </cell>
          <cell r="AE939">
            <v>0</v>
          </cell>
        </row>
        <row r="940">
          <cell r="F940" t="str">
            <v>76111000175</v>
          </cell>
          <cell r="G940" t="str">
            <v>Progetti e finanziamenti vari</v>
          </cell>
          <cell r="H940" t="str">
            <v>AA0032</v>
          </cell>
          <cell r="I940">
            <v>76111000200</v>
          </cell>
          <cell r="J940" t="str">
            <v>761.110.00200</v>
          </cell>
          <cell r="K940" t="str">
            <v>Progetti e finanziamenti vari</v>
          </cell>
          <cell r="L940" t="str">
            <v>SI</v>
          </cell>
          <cell r="M940" t="str">
            <v>A.1.B.1.1)  Contributi da Regione o Prov. Aut. (extra fondo) vincolati</v>
          </cell>
          <cell r="N940">
            <v>119624.5</v>
          </cell>
          <cell r="O940">
            <v>20000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17920.830000000002</v>
          </cell>
          <cell r="U940">
            <v>0</v>
          </cell>
          <cell r="V940">
            <v>1101024.75</v>
          </cell>
          <cell r="AD940">
            <v>0</v>
          </cell>
          <cell r="AE940">
            <v>0</v>
          </cell>
        </row>
        <row r="941">
          <cell r="F941" t="str">
            <v>76111000210</v>
          </cell>
          <cell r="G941" t="str">
            <v>Contributi per emergenza Covid-19 Indistinto</v>
          </cell>
          <cell r="H941" t="str">
            <v>AA0032</v>
          </cell>
          <cell r="I941">
            <v>76111000310</v>
          </cell>
          <cell r="J941" t="str">
            <v>761.110.00310</v>
          </cell>
          <cell r="K941" t="str">
            <v>Contributi per emergenza Covid-19 Indistinto</v>
          </cell>
          <cell r="L941" t="str">
            <v>SI</v>
          </cell>
          <cell r="M941" t="str">
            <v>A.1.B.1.1)  Contributi da Regione o Prov. Aut. (extra fondo) vincolati</v>
          </cell>
          <cell r="N941">
            <v>14120159</v>
          </cell>
          <cell r="O941">
            <v>24709791.010000002</v>
          </cell>
          <cell r="Q941">
            <v>7224000</v>
          </cell>
          <cell r="R941">
            <v>8708864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AD941">
            <v>0</v>
          </cell>
          <cell r="AE941">
            <v>0</v>
          </cell>
        </row>
        <row r="942">
          <cell r="F942" t="str">
            <v>76111000215</v>
          </cell>
          <cell r="H942" t="str">
            <v>AA0150</v>
          </cell>
          <cell r="M942" t="str">
            <v>A.1.B.1.1)  Contributi da Regione o Prov. Aut. (extra fondo) vincolati</v>
          </cell>
          <cell r="R942">
            <v>9058291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AD942">
            <v>0</v>
          </cell>
          <cell r="AE942">
            <v>0</v>
          </cell>
        </row>
        <row r="943">
          <cell r="F943" t="str">
            <v>76111000220</v>
          </cell>
          <cell r="H943" t="str">
            <v>AA0150</v>
          </cell>
          <cell r="R943">
            <v>11842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AD943">
            <v>0</v>
          </cell>
          <cell r="AE943">
            <v>0</v>
          </cell>
        </row>
        <row r="944">
          <cell r="F944" t="str">
            <v>761115</v>
          </cell>
          <cell r="G944" t="str">
            <v>CONTRIBUTI DA AMMIN. STATALI E COMUNITARIE</v>
          </cell>
          <cell r="I944">
            <v>761115</v>
          </cell>
          <cell r="J944" t="str">
            <v>761.115</v>
          </cell>
          <cell r="K944" t="str">
            <v>CONTRIBUTI DA AMMIN. STATALI E COMUNITARIE</v>
          </cell>
          <cell r="L944" t="str">
            <v>NO</v>
          </cell>
          <cell r="N944">
            <v>0</v>
          </cell>
          <cell r="O944">
            <v>0</v>
          </cell>
          <cell r="P944">
            <v>0</v>
          </cell>
          <cell r="R944">
            <v>0</v>
          </cell>
          <cell r="T944">
            <v>0</v>
          </cell>
          <cell r="U944">
            <v>0</v>
          </cell>
          <cell r="V944">
            <v>0</v>
          </cell>
          <cell r="AD944">
            <v>0</v>
          </cell>
          <cell r="AE944">
            <v>0</v>
          </cell>
        </row>
        <row r="945">
          <cell r="F945" t="str">
            <v>76111500005</v>
          </cell>
          <cell r="G945" t="str">
            <v>Contrib. da altri enti dello Stato</v>
          </cell>
          <cell r="H945" t="str">
            <v>AA0170</v>
          </cell>
          <cell r="I945">
            <v>76111500005</v>
          </cell>
          <cell r="J945" t="str">
            <v>761.115.00005</v>
          </cell>
          <cell r="K945" t="str">
            <v>Contrib. da altri enti dello Stato</v>
          </cell>
          <cell r="L945" t="str">
            <v>SI</v>
          </cell>
          <cell r="M945" t="str">
            <v>A.1.B.3.4)  Contributi da altri soggetti pubblici (extra fondo) altro</v>
          </cell>
          <cell r="N945">
            <v>15274767.779999999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200000</v>
          </cell>
          <cell r="U945">
            <v>0</v>
          </cell>
          <cell r="V945">
            <v>0</v>
          </cell>
          <cell r="AD945">
            <v>0</v>
          </cell>
          <cell r="AE945">
            <v>0</v>
          </cell>
        </row>
        <row r="946">
          <cell r="F946" t="str">
            <v>76111500010</v>
          </cell>
          <cell r="G946" t="str">
            <v>Contrib. diretti dall'Unione Europea</v>
          </cell>
          <cell r="H946" t="str">
            <v>AA0170</v>
          </cell>
          <cell r="I946">
            <v>76111500010</v>
          </cell>
          <cell r="J946" t="str">
            <v>761.115.00010</v>
          </cell>
          <cell r="K946" t="str">
            <v>Contrib. diretti dall'Unione Europea</v>
          </cell>
          <cell r="L946" t="str">
            <v>SI</v>
          </cell>
          <cell r="M946" t="str">
            <v>A.1.B.3.4)  Contributi da altri soggetti pubblici (extra fondo) altro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AD946">
            <v>0</v>
          </cell>
          <cell r="AE946">
            <v>0</v>
          </cell>
        </row>
        <row r="947">
          <cell r="F947" t="str">
            <v>76111500035</v>
          </cell>
          <cell r="G947" t="str">
            <v>Contributi da Ministero della Salute (EXTRA FONDO)</v>
          </cell>
          <cell r="H947" t="str">
            <v>AA0141</v>
          </cell>
          <cell r="I947">
            <v>76111500025</v>
          </cell>
          <cell r="J947" t="str">
            <v>761.115.00025</v>
          </cell>
          <cell r="K947" t="str">
            <v>Contributi da Ministero della Salute (EXTRA FONDO)</v>
          </cell>
          <cell r="L947" t="str">
            <v>SI</v>
          </cell>
          <cell r="M947" t="str">
            <v>A.1.B.3.1)  Contributi da Ministero della Salute (extra fondo)</v>
          </cell>
          <cell r="N947">
            <v>0</v>
          </cell>
          <cell r="O947">
            <v>0</v>
          </cell>
          <cell r="P947">
            <v>0</v>
          </cell>
          <cell r="R947">
            <v>0</v>
          </cell>
          <cell r="T947">
            <v>0</v>
          </cell>
          <cell r="U947">
            <v>0</v>
          </cell>
          <cell r="V947">
            <v>0</v>
          </cell>
          <cell r="AD947">
            <v>0</v>
          </cell>
          <cell r="AE947">
            <v>0</v>
          </cell>
        </row>
        <row r="948">
          <cell r="F948" t="str">
            <v>761120</v>
          </cell>
          <cell r="G948" t="str">
            <v>CONTRIBUTI DA ALTRI ENTI</v>
          </cell>
          <cell r="I948">
            <v>761120</v>
          </cell>
          <cell r="J948" t="str">
            <v>761.120</v>
          </cell>
          <cell r="K948" t="str">
            <v>CONTRIBUTI DA ALTRI ENTI</v>
          </cell>
          <cell r="L948" t="str">
            <v>NO</v>
          </cell>
          <cell r="N948">
            <v>0</v>
          </cell>
          <cell r="O948">
            <v>0</v>
          </cell>
          <cell r="P948">
            <v>0</v>
          </cell>
          <cell r="R948">
            <v>0</v>
          </cell>
          <cell r="T948">
            <v>0</v>
          </cell>
          <cell r="U948">
            <v>0</v>
          </cell>
          <cell r="V948">
            <v>0</v>
          </cell>
          <cell r="AD948">
            <v>0</v>
          </cell>
          <cell r="AE948">
            <v>0</v>
          </cell>
        </row>
        <row r="949">
          <cell r="F949" t="str">
            <v>76112000005</v>
          </cell>
          <cell r="G949" t="str">
            <v>Contrib. in c/eserc. da Comuni</v>
          </cell>
          <cell r="H949" t="str">
            <v>AA0170</v>
          </cell>
          <cell r="I949">
            <v>76112000005</v>
          </cell>
          <cell r="J949" t="str">
            <v>761.120.00005</v>
          </cell>
          <cell r="K949" t="str">
            <v>Contrib. in c/eserc. da Comuni</v>
          </cell>
          <cell r="L949" t="str">
            <v>SI</v>
          </cell>
          <cell r="M949" t="str">
            <v>A.1.B.3.4)  Contributi da altri soggetti pubblici (extra fondo) altro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AD949">
            <v>0</v>
          </cell>
          <cell r="AE949">
            <v>0</v>
          </cell>
        </row>
        <row r="950">
          <cell r="F950" t="str">
            <v>76112000010</v>
          </cell>
          <cell r="G950" t="str">
            <v>Contrib. in c/eserc. da Provincia</v>
          </cell>
          <cell r="H950" t="str">
            <v>AA0170</v>
          </cell>
          <cell r="I950">
            <v>76112000010</v>
          </cell>
          <cell r="J950" t="str">
            <v>761.120.00010</v>
          </cell>
          <cell r="K950" t="str">
            <v>Contrib. in c/eserc. da Provincia</v>
          </cell>
          <cell r="L950" t="str">
            <v>SI</v>
          </cell>
          <cell r="M950" t="str">
            <v>A.1.B.3.4)  Contributi da altri soggetti pubblici (extra fondo) altro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AD950">
            <v>0</v>
          </cell>
          <cell r="AE950">
            <v>0</v>
          </cell>
        </row>
        <row r="951">
          <cell r="F951" t="str">
            <v>76112000015</v>
          </cell>
          <cell r="G951" t="str">
            <v>Contrib. in c/eserc. da altri Enti</v>
          </cell>
          <cell r="H951" t="str">
            <v>AA0170</v>
          </cell>
          <cell r="I951">
            <v>76112000015</v>
          </cell>
          <cell r="J951" t="str">
            <v>761.120.00015</v>
          </cell>
          <cell r="K951" t="str">
            <v>Contrib. in c/eserc. da altri Enti</v>
          </cell>
          <cell r="L951" t="str">
            <v>SI</v>
          </cell>
          <cell r="M951" t="str">
            <v>A.1.B.3.4)  Contributi da altri soggetti pubblici (extra fondo) altro</v>
          </cell>
          <cell r="N951">
            <v>0</v>
          </cell>
          <cell r="O951">
            <v>30000</v>
          </cell>
          <cell r="P951">
            <v>30000</v>
          </cell>
          <cell r="Q951">
            <v>0</v>
          </cell>
          <cell r="R951">
            <v>203895</v>
          </cell>
          <cell r="S951">
            <v>0</v>
          </cell>
          <cell r="T951">
            <v>7244.56</v>
          </cell>
          <cell r="U951">
            <v>0</v>
          </cell>
          <cell r="V951">
            <v>0</v>
          </cell>
          <cell r="W951">
            <v>12689</v>
          </cell>
          <cell r="AD951">
            <v>0</v>
          </cell>
          <cell r="AE951">
            <v>0</v>
          </cell>
        </row>
        <row r="952">
          <cell r="F952" t="str">
            <v>76112000020</v>
          </cell>
          <cell r="G952" t="str">
            <v>Contributi da altri soggetti pubblici (extra fondo) - in attuazione dell'art 79 comma 1 sexies lettera c) del D. L. 112/2008</v>
          </cell>
          <cell r="H952" t="str">
            <v>AA0171</v>
          </cell>
          <cell r="I952">
            <v>76112000016</v>
          </cell>
          <cell r="J952" t="str">
            <v>761.120.00016</v>
          </cell>
          <cell r="K952" t="str">
            <v>Contributi da altri soggetti pubblici (extra fondo) - in attuazione dell'art 79 comma 1 sexies lettera c) del D. L. 112/2008</v>
          </cell>
          <cell r="L952" t="str">
            <v>SI</v>
          </cell>
          <cell r="M952" t="str">
            <v>A.1.B.3.5) Contibuti da altri soggetti pubblici (extra fondo) - in attuazione dell’art.79, comma 1 sexies lettera c), del D.L. 112/2008, convertito con legge 133/2008 e della legge 23 dicembre 2009 n. 191.</v>
          </cell>
          <cell r="N952">
            <v>0</v>
          </cell>
          <cell r="O952">
            <v>0</v>
          </cell>
          <cell r="P952">
            <v>0</v>
          </cell>
          <cell r="R952">
            <v>0</v>
          </cell>
          <cell r="T952">
            <v>0</v>
          </cell>
          <cell r="U952">
            <v>0</v>
          </cell>
          <cell r="V952">
            <v>0</v>
          </cell>
          <cell r="AD952">
            <v>0</v>
          </cell>
          <cell r="AE952">
            <v>0</v>
          </cell>
        </row>
        <row r="953">
          <cell r="F953" t="str">
            <v>76112000025</v>
          </cell>
          <cell r="G953" t="str">
            <v>Contributi da Aziende sanitarie pubbliche della Regione (extra fondo) vincolati</v>
          </cell>
          <cell r="H953" t="str">
            <v>AA0120</v>
          </cell>
          <cell r="I953">
            <v>76112000020</v>
          </cell>
          <cell r="J953" t="str">
            <v>761.120.00020</v>
          </cell>
          <cell r="K953" t="str">
            <v>Contrib. da Az. sanit. pubbl. della Reg. (extra fondo) vinc.</v>
          </cell>
          <cell r="L953" t="str">
            <v>SI</v>
          </cell>
          <cell r="M953" t="str">
            <v>A.1.B.2.1)  Contributi da Aziende sanitarie pubbliche della Regione o Prov. Aut. (extra fondo) vincolati</v>
          </cell>
          <cell r="N953">
            <v>2274395.19</v>
          </cell>
          <cell r="O953">
            <v>0</v>
          </cell>
          <cell r="P953">
            <v>114010.97</v>
          </cell>
          <cell r="Q953">
            <v>0</v>
          </cell>
          <cell r="R953">
            <v>0</v>
          </cell>
          <cell r="S953">
            <v>0</v>
          </cell>
          <cell r="T953">
            <v>1429545.31</v>
          </cell>
          <cell r="U953">
            <v>116882.24000000001</v>
          </cell>
          <cell r="V953">
            <v>2866057.64</v>
          </cell>
          <cell r="W953">
            <v>2866057.64</v>
          </cell>
          <cell r="AD953">
            <v>0</v>
          </cell>
          <cell r="AE953">
            <v>0</v>
          </cell>
        </row>
        <row r="954">
          <cell r="F954" t="str">
            <v>76112000030</v>
          </cell>
          <cell r="G954" t="str">
            <v>Contributi da Aziende sanitarie pubbliche della Regione (extra fondo) altro</v>
          </cell>
          <cell r="H954" t="str">
            <v>AA0130</v>
          </cell>
          <cell r="I954">
            <v>76112000022</v>
          </cell>
          <cell r="J954" t="str">
            <v>761.120.00022</v>
          </cell>
          <cell r="K954" t="str">
            <v>Contrib. da Az. sanit. pubbl. della Reg. (extra fondo) altro</v>
          </cell>
          <cell r="L954" t="str">
            <v>SI</v>
          </cell>
          <cell r="M954" t="str">
            <v>A.1.B.2.2)  Contributi da Aziende sanitarie pubbliche della Regione o Prov. Aut. (extra fondo) altro</v>
          </cell>
          <cell r="N954">
            <v>646510.19999999995</v>
          </cell>
          <cell r="O954">
            <v>1317553.8899999999</v>
          </cell>
          <cell r="P954">
            <v>2427951.16</v>
          </cell>
          <cell r="Q954">
            <v>336921.8133333333</v>
          </cell>
          <cell r="R954">
            <v>468516.67</v>
          </cell>
          <cell r="S954">
            <v>0</v>
          </cell>
          <cell r="T954">
            <v>833675.84</v>
          </cell>
          <cell r="U954">
            <v>150000</v>
          </cell>
          <cell r="V954">
            <v>150000</v>
          </cell>
          <cell r="W954">
            <v>150000</v>
          </cell>
          <cell r="AD954">
            <v>0</v>
          </cell>
          <cell r="AE954">
            <v>0</v>
          </cell>
        </row>
        <row r="955">
          <cell r="F955" t="str">
            <v>76112000035</v>
          </cell>
          <cell r="G955" t="str">
            <v>Contributi da Regione (extra fondo)  - Altro</v>
          </cell>
          <cell r="H955" t="str">
            <v>AA0100</v>
          </cell>
          <cell r="I955">
            <v>76112000025</v>
          </cell>
          <cell r="J955" t="str">
            <v>761.120.00025</v>
          </cell>
          <cell r="K955" t="str">
            <v>Contrib. da Reg. (extra f.do)  - Altro</v>
          </cell>
          <cell r="L955" t="str">
            <v>SI</v>
          </cell>
          <cell r="M955" t="str">
            <v>A.1.B.1.4)  Contributi da Regione o Prov. Aut. (extra fondo) - Altro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AD955">
            <v>0</v>
          </cell>
          <cell r="AE955">
            <v>0</v>
          </cell>
        </row>
        <row r="956">
          <cell r="F956" t="str">
            <v>76112000040</v>
          </cell>
          <cell r="G956" t="str">
            <v>Contributi da Regione (extra fondo) - Risorse aggiuntive da bilancio regionale a titolo di copertura LEA</v>
          </cell>
          <cell r="H956" t="str">
            <v>AA0080</v>
          </cell>
          <cell r="I956">
            <v>76112000030</v>
          </cell>
          <cell r="J956" t="str">
            <v>761.120.00030</v>
          </cell>
          <cell r="K956" t="str">
            <v>Contrib. da Reg. (extra f.do) - Ris. agg.ve da bil. Reg. a titolo di copert. LEA</v>
          </cell>
          <cell r="L956" t="str">
            <v>SI</v>
          </cell>
          <cell r="M956" t="str">
            <v>A.1.B.1.2)  Contributi da Regione o Prov. Aut. (extra fondo) - Risorse aggiuntive da bilancio regionale a titolo di copertura LEA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1000000</v>
          </cell>
          <cell r="U956">
            <v>0</v>
          </cell>
          <cell r="V956">
            <v>0</v>
          </cell>
          <cell r="AD956">
            <v>0</v>
          </cell>
          <cell r="AE956">
            <v>0</v>
          </cell>
        </row>
        <row r="957">
          <cell r="F957" t="str">
            <v>76112000045</v>
          </cell>
          <cell r="G957" t="str">
            <v>Contributi da Regione (extra fondo) - Risorse aggiuntive da bilancio regionale a titolo di copertura extra LEA</v>
          </cell>
          <cell r="H957" t="str">
            <v>AA0090</v>
          </cell>
          <cell r="I957">
            <v>76112000035</v>
          </cell>
          <cell r="J957" t="str">
            <v>761.120.00035</v>
          </cell>
          <cell r="K957" t="str">
            <v>Contrib. da Reg. (extra f.do) - Ris. agg.ve da bil. Reg. a titolo di copert. extra LEA</v>
          </cell>
          <cell r="L957" t="str">
            <v>SI</v>
          </cell>
          <cell r="M957" t="str">
            <v>A.1.B.1.3)  Contributi da Regione o Prov. Aut. (extra fondo) - Risorse aggiuntive da bilancio regionale a titolo di copertura extra LEA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AD957">
            <v>0</v>
          </cell>
          <cell r="AE957">
            <v>0</v>
          </cell>
        </row>
        <row r="958">
          <cell r="F958" t="str">
            <v>761135</v>
          </cell>
          <cell r="G958" t="str">
            <v>CONTRIBUTI IN C/ESERCIZIO DA ENTI PRIVATI</v>
          </cell>
          <cell r="I958">
            <v>761135</v>
          </cell>
          <cell r="J958" t="str">
            <v>761.135</v>
          </cell>
          <cell r="K958" t="str">
            <v>CONTRIBUTI IN C/ESERCIZIO DA ENTI PRIVATI</v>
          </cell>
          <cell r="L958" t="str">
            <v>NO</v>
          </cell>
          <cell r="N958">
            <v>0</v>
          </cell>
          <cell r="O958">
            <v>0</v>
          </cell>
          <cell r="P958">
            <v>0</v>
          </cell>
          <cell r="R958">
            <v>0</v>
          </cell>
          <cell r="T958">
            <v>0</v>
          </cell>
          <cell r="U958">
            <v>0</v>
          </cell>
          <cell r="V958">
            <v>0</v>
          </cell>
          <cell r="AD958">
            <v>0</v>
          </cell>
          <cell r="AE958">
            <v>0</v>
          </cell>
        </row>
        <row r="959">
          <cell r="F959" t="str">
            <v>76113500005</v>
          </cell>
          <cell r="G959" t="str">
            <v>Contributi in c/esercizio da enti privati</v>
          </cell>
          <cell r="H959" t="str">
            <v>AA0230</v>
          </cell>
          <cell r="I959">
            <v>76113500005</v>
          </cell>
          <cell r="J959" t="str">
            <v>761.135.00005</v>
          </cell>
          <cell r="K959" t="str">
            <v>Contributi in c/esercizio da enti privati</v>
          </cell>
          <cell r="L959" t="str">
            <v>SI</v>
          </cell>
          <cell r="M959" t="str">
            <v>A.1.D)  Contributi c/esercizio da privati</v>
          </cell>
          <cell r="N959">
            <v>80068</v>
          </cell>
          <cell r="O959">
            <v>245365.68</v>
          </cell>
          <cell r="P959">
            <v>0</v>
          </cell>
          <cell r="Q959">
            <v>0</v>
          </cell>
          <cell r="R959">
            <v>80568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AD959">
            <v>0</v>
          </cell>
          <cell r="AE959">
            <v>0</v>
          </cell>
        </row>
        <row r="960">
          <cell r="F960" t="str">
            <v>76113500010</v>
          </cell>
          <cell r="G960" t="str">
            <v xml:space="preserve">Contributi da privati per iscrizione volontaria al SSN ex art 34 D lgs 286/1998 </v>
          </cell>
          <cell r="H960" t="str">
            <v>AA0230</v>
          </cell>
          <cell r="S960">
            <v>0</v>
          </cell>
          <cell r="T960">
            <v>6884.32</v>
          </cell>
          <cell r="U960">
            <v>19608.39</v>
          </cell>
          <cell r="V960">
            <v>19608.39</v>
          </cell>
          <cell r="W960">
            <v>19295.73</v>
          </cell>
          <cell r="AD960">
            <v>0</v>
          </cell>
          <cell r="AE960">
            <v>0</v>
          </cell>
        </row>
        <row r="961">
          <cell r="F961" t="str">
            <v>761140</v>
          </cell>
          <cell r="G961" t="str">
            <v>RETTIFICA CONTRIBUTI C/ESERCIZIO PER DESTINAZIONE AD INVESTIMENTI</v>
          </cell>
          <cell r="I961">
            <v>761140</v>
          </cell>
          <cell r="J961" t="str">
            <v>761.140</v>
          </cell>
          <cell r="K961" t="str">
            <v>RETTIFICA CONTRIBUTI C/ESERCIZIO PER DESTINAZ. AD INVESTIMENTI</v>
          </cell>
          <cell r="L961" t="str">
            <v>NO</v>
          </cell>
          <cell r="N961">
            <v>0</v>
          </cell>
          <cell r="O961">
            <v>0</v>
          </cell>
          <cell r="P961">
            <v>0</v>
          </cell>
          <cell r="R961">
            <v>0</v>
          </cell>
          <cell r="T961">
            <v>0</v>
          </cell>
          <cell r="U961">
            <v>0</v>
          </cell>
          <cell r="V961">
            <v>0</v>
          </cell>
          <cell r="AD961">
            <v>0</v>
          </cell>
          <cell r="AE961">
            <v>0</v>
          </cell>
        </row>
        <row r="962">
          <cell r="F962" t="str">
            <v>76114000005</v>
          </cell>
          <cell r="G962" t="str">
            <v>Rettifica contributi in c/esercizio per destinazione ad investimenti - da Regione per quota F.S. regionale</v>
          </cell>
          <cell r="H962" t="str">
            <v>AA0250</v>
          </cell>
          <cell r="I962">
            <v>76114000005</v>
          </cell>
          <cell r="J962" t="str">
            <v>761.140.00005</v>
          </cell>
          <cell r="K962" t="str">
            <v>Rettifica contrib. in c/es. per destinaz. ad invest. da Reg. - quota F.S.R.</v>
          </cell>
          <cell r="L962" t="str">
            <v>SI</v>
          </cell>
          <cell r="M962" t="str">
            <v>A.2.A)  Rettifica contributi in c/esercizio per destinazione ad investimenti - da Regione o Prov. Aut. per quota F.S. regionale</v>
          </cell>
          <cell r="N962">
            <v>-7977534.9199999999</v>
          </cell>
          <cell r="O962">
            <v>-12218174.82</v>
          </cell>
          <cell r="P962">
            <v>-2795289.83</v>
          </cell>
          <cell r="Q962">
            <v>-1260000</v>
          </cell>
          <cell r="R962">
            <v>-7038120.4699999997</v>
          </cell>
          <cell r="S962">
            <v>0</v>
          </cell>
          <cell r="T962">
            <v>-1809422.15</v>
          </cell>
          <cell r="U962">
            <v>-1389445.1</v>
          </cell>
          <cell r="V962">
            <v>-1258300.53</v>
          </cell>
          <cell r="Y962">
            <v>0</v>
          </cell>
          <cell r="AB962">
            <v>-1134000</v>
          </cell>
          <cell r="AD962">
            <v>-1134000</v>
          </cell>
          <cell r="AE962">
            <v>-1134000</v>
          </cell>
        </row>
        <row r="963">
          <cell r="F963" t="str">
            <v>76114000010</v>
          </cell>
          <cell r="G963" t="str">
            <v>Rettifica contributi in c/esercizio per destinazione ad investimenti - altri contributi</v>
          </cell>
          <cell r="H963" t="str">
            <v>AA0260</v>
          </cell>
          <cell r="I963">
            <v>76114000010</v>
          </cell>
          <cell r="J963" t="str">
            <v>761.140.00010</v>
          </cell>
          <cell r="K963" t="str">
            <v>Rettifica contrib. in c/es. per destinaz. ad invest. da Reg. - Altri contrib.</v>
          </cell>
          <cell r="L963" t="str">
            <v>SI</v>
          </cell>
          <cell r="M963" t="str">
            <v>A.2.B)  Rettifica contributi in c/esercizio per destinazione ad investimenti - altri contributi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Y963">
            <v>0</v>
          </cell>
          <cell r="AD963">
            <v>0</v>
          </cell>
          <cell r="AE963">
            <v>0</v>
          </cell>
        </row>
        <row r="964">
          <cell r="F964" t="str">
            <v>761145</v>
          </cell>
          <cell r="G964" t="str">
            <v>UTILIZZO FONDI PER QUOTE INUTILIZZATE CONTRIBUTI VINCOLATI DI ESERCIZI PRECEDENTI</v>
          </cell>
          <cell r="I964">
            <v>761145</v>
          </cell>
          <cell r="J964" t="str">
            <v>761.145</v>
          </cell>
          <cell r="K964" t="str">
            <v>UTILIZZO FONDI PER QUOTE INUTILIZZATE CONTRIB. VINC. DI ES. PREC.</v>
          </cell>
          <cell r="L964" t="str">
            <v>NO</v>
          </cell>
          <cell r="N964">
            <v>0</v>
          </cell>
          <cell r="O964">
            <v>0</v>
          </cell>
          <cell r="P964">
            <v>0</v>
          </cell>
          <cell r="R964">
            <v>0</v>
          </cell>
          <cell r="T964">
            <v>0</v>
          </cell>
          <cell r="U964">
            <v>0</v>
          </cell>
          <cell r="V964">
            <v>0</v>
          </cell>
          <cell r="AD964">
            <v>0</v>
          </cell>
          <cell r="AE964">
            <v>0</v>
          </cell>
        </row>
        <row r="965">
          <cell r="F965" t="str">
            <v>76114500005</v>
          </cell>
          <cell r="G965" t="str">
            <v>Utilizzo fondi per quote inutilizzate contributi di esercizi precedenti da Regione per quota F.S. regionale vincolato</v>
          </cell>
          <cell r="H965" t="str">
            <v>AA0280</v>
          </cell>
          <cell r="I965">
            <v>76114500005</v>
          </cell>
          <cell r="J965" t="str">
            <v>761.145.00005</v>
          </cell>
          <cell r="K965" t="str">
            <v>Utilizzo f.di per quote inutil. contrib. di es. prec. da Reg. per quota F.S.R. vinc.</v>
          </cell>
          <cell r="L965" t="str">
            <v>SI</v>
          </cell>
          <cell r="M965" t="str">
            <v>A.3.B)  Utilizzo fondi per quote inutilizzate contributi di esercizi precedenti da Regione o Prov. Aut. per quota F.S. regionale vincolato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AD965">
            <v>0</v>
          </cell>
          <cell r="AE965">
            <v>0</v>
          </cell>
        </row>
        <row r="966">
          <cell r="F966" t="str">
            <v>76114500010</v>
          </cell>
          <cell r="G966" t="str">
            <v>Utilizzo fondi per quote inutilizzate contributi di esercizi precedenti da soggetti pubblici (extra fondo) vincolati</v>
          </cell>
          <cell r="H966" t="str">
            <v>AA0290</v>
          </cell>
          <cell r="I966">
            <v>76114500010</v>
          </cell>
          <cell r="J966" t="str">
            <v>761.145.00010</v>
          </cell>
          <cell r="K966" t="str">
            <v>Utilizzo f.di per quote inutil. contrib. di es. prec. da sogg. pubbl. (extra f.do) vinc.</v>
          </cell>
          <cell r="L966" t="str">
            <v>SI</v>
          </cell>
          <cell r="M966" t="str">
            <v>A.3.C) Utilizzo fondi per quote inutilizzate contributi di esercizi precedenti da soggetti pubblici (extra fondo) vincolati</v>
          </cell>
          <cell r="N966">
            <v>24125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773423.85</v>
          </cell>
          <cell r="U966">
            <v>3048</v>
          </cell>
          <cell r="V966">
            <v>3048</v>
          </cell>
          <cell r="W966">
            <v>3048</v>
          </cell>
          <cell r="AD966">
            <v>0</v>
          </cell>
          <cell r="AE966">
            <v>0</v>
          </cell>
        </row>
        <row r="967">
          <cell r="F967" t="str">
            <v>76114500020</v>
          </cell>
          <cell r="G967" t="str">
            <v>Utilizzo fondi per quote inutilizzate contributi vincolati di esercizi precedenti da privati</v>
          </cell>
          <cell r="H967" t="str">
            <v>AA0310</v>
          </cell>
          <cell r="I967">
            <v>76114500020</v>
          </cell>
          <cell r="J967" t="str">
            <v>761.145.00020</v>
          </cell>
          <cell r="K967" t="str">
            <v>Utilizzo f.di per quote inutil. contrib. vincolati di es. prec. da privati</v>
          </cell>
          <cell r="L967" t="str">
            <v>SI</v>
          </cell>
          <cell r="M967" t="str">
            <v>A.3.E) Utilizzo fondi per quote inutilizzate contributi vincolati di esercizi precedenti da privati</v>
          </cell>
          <cell r="N967">
            <v>47707</v>
          </cell>
          <cell r="O967">
            <v>0</v>
          </cell>
          <cell r="P967">
            <v>0</v>
          </cell>
          <cell r="Q967">
            <v>0</v>
          </cell>
          <cell r="R967">
            <v>46707</v>
          </cell>
          <cell r="S967">
            <v>0</v>
          </cell>
          <cell r="T967">
            <v>60256.06</v>
          </cell>
          <cell r="U967">
            <v>0</v>
          </cell>
          <cell r="V967">
            <v>0</v>
          </cell>
          <cell r="AD967">
            <v>0</v>
          </cell>
          <cell r="AE967">
            <v>0</v>
          </cell>
        </row>
        <row r="968">
          <cell r="F968" t="str">
            <v>76114500025</v>
          </cell>
          <cell r="G968" t="str">
            <v>Utilizzo fondi per quote inutiizzate contributi di esercizi precedenti da Regione o Prov. Aut. Per quota F.S. regionale indistinto finalizzato</v>
          </cell>
          <cell r="H968" t="str">
            <v>AA0271</v>
          </cell>
          <cell r="I968">
            <v>76114500025</v>
          </cell>
          <cell r="J968" t="str">
            <v>761.145.00025</v>
          </cell>
          <cell r="K968" t="str">
            <v>Utilizzo fondi per quote inutiizzate contributi di esercizi precedenti da Regione o Prov. Aut. Per quota F.S. regionale indistinto finalizzato</v>
          </cell>
          <cell r="L968" t="str">
            <v>SI</v>
          </cell>
          <cell r="M968" t="str">
            <v>A.3.A)  Utilizzo fondi per quote inutilizzate contributi di esercizi precedenti da Regione o Prov. Aut. per quota F.S. regionale indistinto finalizzato</v>
          </cell>
          <cell r="N968">
            <v>0</v>
          </cell>
          <cell r="O968">
            <v>0</v>
          </cell>
          <cell r="P968">
            <v>0</v>
          </cell>
          <cell r="R968">
            <v>0</v>
          </cell>
          <cell r="T968">
            <v>0</v>
          </cell>
          <cell r="U968">
            <v>0</v>
          </cell>
          <cell r="V968">
            <v>0</v>
          </cell>
          <cell r="AD968">
            <v>0</v>
          </cell>
          <cell r="AE968">
            <v>0</v>
          </cell>
        </row>
        <row r="969">
          <cell r="F969" t="str">
            <v>764</v>
          </cell>
          <cell r="G969" t="str">
            <v>PROVENTI E RICAVI</v>
          </cell>
          <cell r="I969">
            <v>764</v>
          </cell>
          <cell r="J969" t="str">
            <v>764</v>
          </cell>
          <cell r="K969" t="str">
            <v>PROVENTI E RICAVI</v>
          </cell>
          <cell r="L969" t="str">
            <v>NO</v>
          </cell>
          <cell r="N969">
            <v>0</v>
          </cell>
          <cell r="O969">
            <v>0</v>
          </cell>
          <cell r="P969">
            <v>0</v>
          </cell>
          <cell r="R969">
            <v>0</v>
          </cell>
          <cell r="T969">
            <v>0</v>
          </cell>
          <cell r="U969">
            <v>0</v>
          </cell>
          <cell r="V969">
            <v>0</v>
          </cell>
          <cell r="AD969">
            <v>0</v>
          </cell>
          <cell r="AE969">
            <v>0</v>
          </cell>
        </row>
        <row r="970">
          <cell r="F970" t="str">
            <v>764100</v>
          </cell>
          <cell r="G970" t="str">
            <v>PROVENTI PER SERVIZI</v>
          </cell>
          <cell r="I970">
            <v>764100</v>
          </cell>
          <cell r="J970" t="str">
            <v>764.100</v>
          </cell>
          <cell r="K970" t="str">
            <v>PROVENTI PER SERVIZI</v>
          </cell>
          <cell r="L970" t="str">
            <v>NO</v>
          </cell>
          <cell r="N970">
            <v>0</v>
          </cell>
          <cell r="O970">
            <v>0</v>
          </cell>
          <cell r="P970">
            <v>0</v>
          </cell>
          <cell r="R970">
            <v>0</v>
          </cell>
          <cell r="T970">
            <v>0</v>
          </cell>
          <cell r="U970">
            <v>0</v>
          </cell>
          <cell r="V970">
            <v>0</v>
          </cell>
          <cell r="AD970">
            <v>0</v>
          </cell>
          <cell r="AE970">
            <v>0</v>
          </cell>
        </row>
        <row r="971">
          <cell r="F971" t="str">
            <v>76410000005</v>
          </cell>
          <cell r="G971" t="str">
            <v>Compensi per attiv. di igiene e sanita pubblica</v>
          </cell>
          <cell r="H971" t="str">
            <v>AA0660</v>
          </cell>
          <cell r="I971">
            <v>76410000030</v>
          </cell>
          <cell r="J971" t="str">
            <v>764.100.00030</v>
          </cell>
          <cell r="K971" t="str">
            <v>Compensi per attiv. di igiene e sanita pubblica</v>
          </cell>
          <cell r="L971" t="str">
            <v>SI</v>
          </cell>
          <cell r="M971" t="str">
            <v xml:space="preserve">A.4.C)  Ricavi per prestazioni sanitarie e sociosanitarie a rilevanza sanitaria erogate a privati </v>
          </cell>
          <cell r="N971">
            <v>182228.36</v>
          </cell>
          <cell r="O971">
            <v>189476.15</v>
          </cell>
          <cell r="P971">
            <v>312747.99</v>
          </cell>
          <cell r="Q971">
            <v>235350.53333333333</v>
          </cell>
          <cell r="R971">
            <v>249131.43</v>
          </cell>
          <cell r="S971">
            <v>245236.25</v>
          </cell>
          <cell r="T971">
            <v>247555.31</v>
          </cell>
          <cell r="U971">
            <v>221013.03999999998</v>
          </cell>
          <cell r="V971">
            <v>190741.54</v>
          </cell>
          <cell r="W971">
            <v>248952.59</v>
          </cell>
          <cell r="AB971">
            <v>284659.48</v>
          </cell>
          <cell r="AD971">
            <v>284659.48</v>
          </cell>
          <cell r="AE971">
            <v>284659.48</v>
          </cell>
        </row>
        <row r="972">
          <cell r="F972" t="str">
            <v>76410000010</v>
          </cell>
          <cell r="G972" t="str">
            <v>Compensi per attiv. di igiene e assistenza veterin.</v>
          </cell>
          <cell r="H972" t="str">
            <v>AA0660</v>
          </cell>
          <cell r="I972">
            <v>76410000035</v>
          </cell>
          <cell r="J972" t="str">
            <v>764.100.00035</v>
          </cell>
          <cell r="K972" t="str">
            <v>Compensi per attiv. di igiene e assist. veterin.</v>
          </cell>
          <cell r="L972" t="str">
            <v>SI</v>
          </cell>
          <cell r="M972" t="str">
            <v xml:space="preserve">A.4.C)  Ricavi per prestazioni sanitarie e sociosanitarie a rilevanza sanitaria erogate a privati </v>
          </cell>
          <cell r="N972">
            <v>30853.119999999999</v>
          </cell>
          <cell r="O972">
            <v>62954.64</v>
          </cell>
          <cell r="P972">
            <v>100972.29</v>
          </cell>
          <cell r="Q972">
            <v>14104.786666666667</v>
          </cell>
          <cell r="R972">
            <v>14183.86</v>
          </cell>
          <cell r="S972">
            <v>1716.07</v>
          </cell>
          <cell r="T972">
            <v>1297.8499999999999</v>
          </cell>
          <cell r="U972">
            <v>8.8949999999999996</v>
          </cell>
          <cell r="V972">
            <v>5.93</v>
          </cell>
          <cell r="W972">
            <v>5.93</v>
          </cell>
          <cell r="AB972">
            <v>1297.8499999999999</v>
          </cell>
          <cell r="AD972">
            <v>1297.8499999999999</v>
          </cell>
          <cell r="AE972">
            <v>1297.8499999999999</v>
          </cell>
        </row>
        <row r="973">
          <cell r="F973" t="str">
            <v>76410000015</v>
          </cell>
          <cell r="G973" t="str">
            <v>Ispezione e controlli del servizio veter. D.Lgs. n. 432/98</v>
          </cell>
          <cell r="H973" t="str">
            <v>AA0660</v>
          </cell>
          <cell r="I973">
            <v>76410000040</v>
          </cell>
          <cell r="J973" t="str">
            <v>764.100.00040</v>
          </cell>
          <cell r="K973" t="str">
            <v>Ispezione e controlli del servizio veter. D.Lgs. n. 194/08</v>
          </cell>
          <cell r="L973" t="str">
            <v>SI</v>
          </cell>
          <cell r="M973" t="str">
            <v xml:space="preserve">A.4.C)  Ricavi per prestazioni sanitarie e sociosanitarie a rilevanza sanitaria erogate a privati </v>
          </cell>
          <cell r="N973">
            <v>297271.37</v>
          </cell>
          <cell r="O973">
            <v>253264.38</v>
          </cell>
          <cell r="P973">
            <v>228145.73</v>
          </cell>
          <cell r="Q973">
            <v>8184.2266666666665</v>
          </cell>
          <cell r="R973">
            <v>7159.44</v>
          </cell>
          <cell r="S973">
            <v>3016.43</v>
          </cell>
          <cell r="T973">
            <v>2262.3200000000002</v>
          </cell>
          <cell r="U973">
            <v>149.25</v>
          </cell>
          <cell r="V973">
            <v>161.1</v>
          </cell>
          <cell r="W973">
            <v>161.1</v>
          </cell>
          <cell r="AB973">
            <v>2262.3200000000002</v>
          </cell>
          <cell r="AD973">
            <v>2262.3200000000002</v>
          </cell>
          <cell r="AE973">
            <v>2262.3200000000002</v>
          </cell>
        </row>
        <row r="974">
          <cell r="F974" t="str">
            <v>76410000020</v>
          </cell>
          <cell r="G974" t="str">
            <v>Altri proventi per servizi</v>
          </cell>
          <cell r="H974" t="str">
            <v>AA0660</v>
          </cell>
          <cell r="I974">
            <v>76410000050</v>
          </cell>
          <cell r="J974" t="str">
            <v>764.100.00050</v>
          </cell>
          <cell r="K974" t="str">
            <v>Altri proventi per servizi</v>
          </cell>
          <cell r="L974" t="str">
            <v>SI</v>
          </cell>
          <cell r="M974" t="str">
            <v xml:space="preserve">A.4.C)  Ricavi per prestazioni sanitarie e sociosanitarie a rilevanza sanitaria erogate a privati </v>
          </cell>
          <cell r="N974">
            <v>238148.5</v>
          </cell>
          <cell r="O974">
            <v>243194.73</v>
          </cell>
          <cell r="P974">
            <v>321402.31</v>
          </cell>
          <cell r="Q974">
            <v>243090.64</v>
          </cell>
          <cell r="R974">
            <v>271477.40999999997</v>
          </cell>
          <cell r="S974">
            <v>258226.8</v>
          </cell>
          <cell r="T974">
            <v>321037.95</v>
          </cell>
          <cell r="U974">
            <v>250932.79499999998</v>
          </cell>
          <cell r="V974">
            <v>197946.47</v>
          </cell>
          <cell r="W974">
            <v>262193.99</v>
          </cell>
          <cell r="AB974">
            <v>321037.95</v>
          </cell>
          <cell r="AD974">
            <v>321037.95</v>
          </cell>
          <cell r="AE974">
            <v>321037.95</v>
          </cell>
        </row>
        <row r="975">
          <cell r="F975" t="str">
            <v>76410000025</v>
          </cell>
          <cell r="G975" t="str">
            <v>Rette per assistiti RSA</v>
          </cell>
          <cell r="H975" t="str">
            <v>AA0660</v>
          </cell>
          <cell r="I975">
            <v>76410000055</v>
          </cell>
          <cell r="J975" t="str">
            <v>764.100.00055</v>
          </cell>
          <cell r="K975" t="str">
            <v>Rette per assistiti RSA</v>
          </cell>
          <cell r="L975" t="str">
            <v>SI</v>
          </cell>
          <cell r="M975" t="str">
            <v xml:space="preserve">A.4.C)  Ricavi per prestazioni sanitarie e sociosanitarie a rilevanza sanitaria erogate a privati 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AB975">
            <v>0</v>
          </cell>
          <cell r="AD975">
            <v>0</v>
          </cell>
          <cell r="AE975">
            <v>0</v>
          </cell>
        </row>
        <row r="976">
          <cell r="F976" t="str">
            <v>76410000060</v>
          </cell>
          <cell r="G976" t="str">
            <v>Somme riscosse e da ripartire ai sensi dell’articolo 15 (2) e (5) D.lgs32/21</v>
          </cell>
          <cell r="H976" t="str">
            <v>AA0660</v>
          </cell>
          <cell r="I976">
            <v>76410000060</v>
          </cell>
          <cell r="J976" t="str">
            <v>764.100.00060</v>
          </cell>
          <cell r="K976" t="str">
            <v>Somme riscosse e da ripartire ai sensi dell'articolo 15 (2) e (5) D.lgs. 32/21</v>
          </cell>
          <cell r="L976" t="str">
            <v>SI</v>
          </cell>
          <cell r="M976" t="str">
            <v xml:space="preserve">A.4.C)  Ricavi per prestazioni sanitarie e sociosanitarie a rilevanza sanitaria erogate a privati </v>
          </cell>
          <cell r="Q976">
            <v>90573.400000000009</v>
          </cell>
          <cell r="R976">
            <v>103305.3</v>
          </cell>
          <cell r="S976">
            <v>230394.04</v>
          </cell>
          <cell r="T976">
            <v>238287.82</v>
          </cell>
          <cell r="U976">
            <v>257004.63</v>
          </cell>
          <cell r="V976">
            <v>195871.12</v>
          </cell>
          <cell r="W976">
            <v>209810.41</v>
          </cell>
          <cell r="AB976">
            <v>238287.82</v>
          </cell>
          <cell r="AD976">
            <v>238287.82</v>
          </cell>
          <cell r="AE976">
            <v>238287.82</v>
          </cell>
        </row>
        <row r="977">
          <cell r="F977" t="str">
            <v>76410000065</v>
          </cell>
          <cell r="G977" t="str">
            <v>Somme di esclusiva competenza ASL riscosse ai sensi del D.lgs32/21</v>
          </cell>
          <cell r="H977" t="str">
            <v>AA0660</v>
          </cell>
          <cell r="I977">
            <v>76410000065</v>
          </cell>
          <cell r="J977" t="str">
            <v>764.100.00065</v>
          </cell>
          <cell r="K977" t="str">
            <v>Somme di esclusiva competenza ASL riscosse ai sensi del D.lgs. 32/21</v>
          </cell>
          <cell r="L977" t="str">
            <v>SI</v>
          </cell>
          <cell r="M977" t="str">
            <v xml:space="preserve">A.4.C)  Ricavi per prestazioni sanitarie e sociosanitarie a rilevanza sanitaria erogate a privati </v>
          </cell>
          <cell r="Q977">
            <v>26528</v>
          </cell>
          <cell r="R977">
            <v>31931</v>
          </cell>
          <cell r="S977">
            <v>38628.92</v>
          </cell>
          <cell r="T977">
            <v>35860</v>
          </cell>
          <cell r="U977">
            <v>30309</v>
          </cell>
          <cell r="V977">
            <v>24726</v>
          </cell>
          <cell r="W977">
            <v>27716</v>
          </cell>
          <cell r="AB977">
            <v>35860</v>
          </cell>
          <cell r="AD977">
            <v>35860</v>
          </cell>
          <cell r="AE977">
            <v>35860</v>
          </cell>
        </row>
        <row r="978">
          <cell r="F978" t="str">
            <v>76410000070</v>
          </cell>
          <cell r="G978" t="str">
            <v>Somme riscosse dalla ASL per l’effettuazione di analisi da parte dei laboratori ai sensi del D.lgs32/21</v>
          </cell>
          <cell r="H978" t="str">
            <v>AA0660</v>
          </cell>
          <cell r="I978">
            <v>76410000070</v>
          </cell>
          <cell r="J978" t="str">
            <v>764.100.00070</v>
          </cell>
          <cell r="K978" t="str">
            <v>Somme riscosse dalla ASL per l'effettuazione  di analisi da parte dei laboratori ai sensi del D.gs. 32/21</v>
          </cell>
          <cell r="L978" t="str">
            <v>SI</v>
          </cell>
          <cell r="M978" t="str">
            <v xml:space="preserve">A.4.C)  Ricavi per prestazioni sanitarie e sociosanitarie a rilevanza sanitaria erogate a privati </v>
          </cell>
          <cell r="Q978">
            <v>0</v>
          </cell>
          <cell r="R978">
            <v>60.24</v>
          </cell>
          <cell r="S978">
            <v>823.09</v>
          </cell>
          <cell r="T978">
            <v>1047.6199999999999</v>
          </cell>
          <cell r="U978">
            <v>1436.0250000000001</v>
          </cell>
          <cell r="V978">
            <v>957.35</v>
          </cell>
          <cell r="W978">
            <v>1149.8699999999999</v>
          </cell>
          <cell r="AB978">
            <v>1047.6199999999999</v>
          </cell>
          <cell r="AD978">
            <v>1047.6199999999999</v>
          </cell>
          <cell r="AE978">
            <v>1047.6199999999999</v>
          </cell>
        </row>
        <row r="979">
          <cell r="F979" t="str">
            <v>76410000075</v>
          </cell>
          <cell r="G979" t="str">
            <v>Somme riscosse dalla ASL per conto della Regione, per Riconoscimenti e Autorizzazioni</v>
          </cell>
          <cell r="H979" t="str">
            <v>AA0660</v>
          </cell>
          <cell r="I979">
            <v>76410000075</v>
          </cell>
          <cell r="J979" t="str">
            <v>764.100.00075</v>
          </cell>
          <cell r="K979" t="str">
            <v xml:space="preserve">Somme riscosse dalla ASL per conto della Regione, per i riconoscimenti </v>
          </cell>
          <cell r="L979" t="str">
            <v>SI</v>
          </cell>
          <cell r="M979" t="str">
            <v xml:space="preserve">A.4.C)  Ricavi per prestazioni sanitarie e sociosanitarie a rilevanza sanitaria erogate a privati </v>
          </cell>
          <cell r="Q979">
            <v>2130.6666666666665</v>
          </cell>
          <cell r="R979">
            <v>3698</v>
          </cell>
          <cell r="S979">
            <v>1866.67</v>
          </cell>
          <cell r="T979">
            <v>3400</v>
          </cell>
          <cell r="U979">
            <v>3750</v>
          </cell>
          <cell r="V979">
            <v>2900</v>
          </cell>
          <cell r="W979">
            <v>2900</v>
          </cell>
          <cell r="AB979">
            <v>3400</v>
          </cell>
          <cell r="AD979">
            <v>3400</v>
          </cell>
          <cell r="AE979">
            <v>3400</v>
          </cell>
        </row>
        <row r="980">
          <cell r="F980" t="str">
            <v>764101</v>
          </cell>
          <cell r="G980" t="str">
            <v>RICAVI PER PRESTAZIONI SANITARIE E SOCIOSANITARIE A RILEV. SANIT. EROGATE AD AZIENDE SANITARIE PUBBLICHE DELLA REGIONE</v>
          </cell>
          <cell r="I980">
            <v>764101</v>
          </cell>
          <cell r="J980" t="str">
            <v>764.101</v>
          </cell>
          <cell r="K980" t="str">
            <v>RICAVI PER PREST. SANIT. E SOCIOSANIT. EROGATE AD AZ. SANIT. PUBBL. DELLA REG.</v>
          </cell>
          <cell r="L980" t="str">
            <v>NO</v>
          </cell>
          <cell r="N980">
            <v>0</v>
          </cell>
          <cell r="O980">
            <v>0</v>
          </cell>
          <cell r="P980">
            <v>0</v>
          </cell>
          <cell r="R980">
            <v>0</v>
          </cell>
          <cell r="T980">
            <v>0</v>
          </cell>
          <cell r="U980">
            <v>0</v>
          </cell>
          <cell r="V980">
            <v>0</v>
          </cell>
          <cell r="AB980">
            <v>0</v>
          </cell>
          <cell r="AD980">
            <v>0</v>
          </cell>
          <cell r="AE980">
            <v>0</v>
          </cell>
        </row>
        <row r="981">
          <cell r="F981" t="str">
            <v>76410100005</v>
          </cell>
          <cell r="G981" t="str">
            <v>Ospedaliera (Mobilità Attiva Regionale)</v>
          </cell>
          <cell r="H981" t="str">
            <v>AA0350</v>
          </cell>
          <cell r="I981">
            <v>76410100005</v>
          </cell>
          <cell r="J981" t="str">
            <v>764.101.00005</v>
          </cell>
          <cell r="K981" t="str">
            <v>Ospedaliera (mob. att. intrareg.)</v>
          </cell>
          <cell r="L981" t="str">
            <v>SI</v>
          </cell>
          <cell r="M981" t="str">
            <v>A.4.A.1.1) Prestazioni di ricovero</v>
          </cell>
          <cell r="N981">
            <v>15840805</v>
          </cell>
          <cell r="O981">
            <v>12911366</v>
          </cell>
          <cell r="P981">
            <v>14082867</v>
          </cell>
          <cell r="Q981">
            <v>15840805</v>
          </cell>
          <cell r="R981">
            <v>15072846</v>
          </cell>
          <cell r="S981">
            <v>15072846</v>
          </cell>
          <cell r="T981">
            <v>17685910</v>
          </cell>
          <cell r="U981">
            <v>17685910</v>
          </cell>
          <cell r="V981">
            <v>13264432.5</v>
          </cell>
          <cell r="Y981">
            <v>17685910</v>
          </cell>
          <cell r="AD981">
            <v>17685910</v>
          </cell>
          <cell r="AE981">
            <v>17685910</v>
          </cell>
        </row>
        <row r="982">
          <cell r="F982" t="str">
            <v>76410100010</v>
          </cell>
          <cell r="G982" t="str">
            <v>Specialistica (Mobilità Attiva Regionale)</v>
          </cell>
          <cell r="H982" t="str">
            <v>AA0360</v>
          </cell>
          <cell r="I982">
            <v>76410100010</v>
          </cell>
          <cell r="J982" t="str">
            <v>764.101.00010</v>
          </cell>
          <cell r="K982" t="str">
            <v>Specialistica (mob. att. intrareg.)</v>
          </cell>
          <cell r="L982" t="str">
            <v>SI</v>
          </cell>
          <cell r="M982" t="str">
            <v>A.4.A.1.2) Prestazioni di specialistica ambulatoriale</v>
          </cell>
          <cell r="N982">
            <v>6676073</v>
          </cell>
          <cell r="O982">
            <v>5370857</v>
          </cell>
          <cell r="P982">
            <v>5657170</v>
          </cell>
          <cell r="Q982">
            <v>6676073</v>
          </cell>
          <cell r="R982">
            <v>6878392</v>
          </cell>
          <cell r="S982">
            <v>6878392</v>
          </cell>
          <cell r="T982">
            <v>8163045</v>
          </cell>
          <cell r="U982">
            <v>8163045</v>
          </cell>
          <cell r="V982">
            <v>6122283.75</v>
          </cell>
          <cell r="Y982">
            <v>8163045</v>
          </cell>
          <cell r="AD982">
            <v>8163045</v>
          </cell>
          <cell r="AE982">
            <v>8163045</v>
          </cell>
        </row>
        <row r="983">
          <cell r="F983" t="str">
            <v>76410100015</v>
          </cell>
          <cell r="G983" t="str">
            <v>Prestazioni di pronto soccorso non seguite da ricovero</v>
          </cell>
          <cell r="H983" t="str">
            <v>AA0361</v>
          </cell>
          <cell r="I983">
            <v>76410100011</v>
          </cell>
          <cell r="J983" t="str">
            <v>764.101.00011</v>
          </cell>
          <cell r="K983" t="str">
            <v>Prestazioni di pronto soccorso non seguite da ricovero</v>
          </cell>
          <cell r="L983" t="str">
            <v>SI</v>
          </cell>
          <cell r="M983" t="str">
            <v>A.4.A.1.3) Prestazioni di pronto soccorso non seguite da ricovero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Y983">
            <v>0</v>
          </cell>
          <cell r="AD983">
            <v>0</v>
          </cell>
          <cell r="AE983">
            <v>0</v>
          </cell>
        </row>
        <row r="984">
          <cell r="F984" t="str">
            <v>76410100020</v>
          </cell>
          <cell r="G984" t="str">
            <v>Psichiatria (Mobilità Attiva Regionale)</v>
          </cell>
          <cell r="H984" t="str">
            <v>AA0370</v>
          </cell>
          <cell r="I984">
            <v>76410100015</v>
          </cell>
          <cell r="J984" t="str">
            <v>764.101.00015</v>
          </cell>
          <cell r="K984" t="str">
            <v>Psichiatria (mob. att. intrareg.)</v>
          </cell>
          <cell r="L984" t="str">
            <v>SI</v>
          </cell>
          <cell r="M984" t="str">
            <v>A.4.A.1.4) Prestazioni di psichiatria residenziale e semiresidenziale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Y984">
            <v>0</v>
          </cell>
          <cell r="AD984">
            <v>0</v>
          </cell>
          <cell r="AE984">
            <v>0</v>
          </cell>
        </row>
        <row r="985">
          <cell r="F985" t="str">
            <v>76410100025</v>
          </cell>
          <cell r="G985" t="str">
            <v>Riabilitazione (Mobilità Attiva Regionale)</v>
          </cell>
          <cell r="H985" t="str">
            <v>AA0370</v>
          </cell>
          <cell r="I985">
            <v>76410100016</v>
          </cell>
          <cell r="J985" t="str">
            <v>764.101.00016</v>
          </cell>
          <cell r="K985" t="str">
            <v>Riabilitazione (mob. att. intrareg.)</v>
          </cell>
          <cell r="L985" t="str">
            <v>SI</v>
          </cell>
          <cell r="M985" t="str">
            <v>A.4.A.1.4) Prestazioni di psichiatria residenziale e semiresidenziale</v>
          </cell>
          <cell r="N985">
            <v>0</v>
          </cell>
          <cell r="O985">
            <v>0</v>
          </cell>
          <cell r="P985">
            <v>4196117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Y985">
            <v>0</v>
          </cell>
          <cell r="AD985">
            <v>0</v>
          </cell>
          <cell r="AE985">
            <v>0</v>
          </cell>
        </row>
        <row r="986">
          <cell r="F986" t="str">
            <v>76410100030</v>
          </cell>
          <cell r="G986" t="str">
            <v>File F (Mobilità Attiva Regionale)</v>
          </cell>
          <cell r="H986" t="str">
            <v>AA0380</v>
          </cell>
          <cell r="I986">
            <v>76410100020</v>
          </cell>
          <cell r="J986" t="str">
            <v>764.101.00020</v>
          </cell>
          <cell r="K986" t="str">
            <v>File F (mob. att. intrareg.)</v>
          </cell>
          <cell r="L986" t="str">
            <v>SI</v>
          </cell>
          <cell r="M986" t="str">
            <v>A.4.A.1.5) Prestazioni di File F</v>
          </cell>
          <cell r="N986">
            <v>2653883</v>
          </cell>
          <cell r="O986">
            <v>3024636</v>
          </cell>
          <cell r="P986">
            <v>6543387</v>
          </cell>
          <cell r="Q986">
            <v>2653883</v>
          </cell>
          <cell r="R986">
            <v>1792499</v>
          </cell>
          <cell r="S986">
            <v>1792499</v>
          </cell>
          <cell r="T986">
            <v>2691725</v>
          </cell>
          <cell r="U986">
            <v>2691725</v>
          </cell>
          <cell r="V986">
            <v>2018793.75</v>
          </cell>
          <cell r="Y986">
            <v>2691725</v>
          </cell>
          <cell r="AD986">
            <v>2691725</v>
          </cell>
          <cell r="AE986">
            <v>2691725</v>
          </cell>
        </row>
        <row r="987">
          <cell r="F987" t="str">
            <v>76410100035</v>
          </cell>
          <cell r="G987" t="str">
            <v>MMG, PLS, Contin. Assistenziale (Mobilità Attiva Regionale)</v>
          </cell>
          <cell r="H987" t="str">
            <v>AA0390</v>
          </cell>
          <cell r="I987">
            <v>76410100025</v>
          </cell>
          <cell r="J987" t="str">
            <v>764.101.00025</v>
          </cell>
          <cell r="K987" t="str">
            <v>MMG, PLS, Contin. Assistenziale (mob. att. intrareg.)</v>
          </cell>
          <cell r="L987" t="str">
            <v>SI</v>
          </cell>
          <cell r="M987" t="str">
            <v>A.4.A.1.6) Prestazioni servizi MMG, PLS, Contin. assistenziale</v>
          </cell>
          <cell r="N987">
            <v>70110</v>
          </cell>
          <cell r="O987">
            <v>67950</v>
          </cell>
          <cell r="P987">
            <v>69300</v>
          </cell>
          <cell r="Q987">
            <v>70110</v>
          </cell>
          <cell r="R987">
            <v>74925</v>
          </cell>
          <cell r="S987">
            <v>74925</v>
          </cell>
          <cell r="T987">
            <v>69570</v>
          </cell>
          <cell r="U987">
            <v>69570</v>
          </cell>
          <cell r="V987">
            <v>52177.5</v>
          </cell>
          <cell r="Y987">
            <v>69570</v>
          </cell>
          <cell r="AD987">
            <v>69570</v>
          </cell>
          <cell r="AE987">
            <v>69570</v>
          </cell>
        </row>
        <row r="988">
          <cell r="F988" t="str">
            <v>76410100040</v>
          </cell>
          <cell r="G988" t="str">
            <v>Farmaceutica convenzionata (Mobilità Attiva Regionale)</v>
          </cell>
          <cell r="H988" t="str">
            <v>AA0400</v>
          </cell>
          <cell r="I988">
            <v>76410100030</v>
          </cell>
          <cell r="J988" t="str">
            <v>764.101.00030</v>
          </cell>
          <cell r="K988" t="str">
            <v>Farmaceutica convenzionata (mob. att. intrareg.)</v>
          </cell>
          <cell r="L988" t="str">
            <v>SI</v>
          </cell>
          <cell r="M988" t="str">
            <v>A.4.A.1.7) Prestazioni servizi farmaceutica convenzionata</v>
          </cell>
          <cell r="N988">
            <v>331337</v>
          </cell>
          <cell r="O988">
            <v>308203</v>
          </cell>
          <cell r="P988">
            <v>475139</v>
          </cell>
          <cell r="Q988">
            <v>331337</v>
          </cell>
          <cell r="R988">
            <v>131958</v>
          </cell>
          <cell r="S988">
            <v>131958</v>
          </cell>
          <cell r="T988">
            <v>159013</v>
          </cell>
          <cell r="U988">
            <v>159013</v>
          </cell>
          <cell r="V988">
            <v>119259.75</v>
          </cell>
          <cell r="Y988">
            <v>159013</v>
          </cell>
          <cell r="AD988">
            <v>159013</v>
          </cell>
          <cell r="AE988">
            <v>159013</v>
          </cell>
        </row>
        <row r="989">
          <cell r="F989" t="str">
            <v>76410100045</v>
          </cell>
          <cell r="G989" t="str">
            <v>Termale (Mobilità Attiva Regionale)</v>
          </cell>
          <cell r="H989" t="str">
            <v>AA0410</v>
          </cell>
          <cell r="I989">
            <v>76410100035</v>
          </cell>
          <cell r="J989" t="str">
            <v>764.101.00035</v>
          </cell>
          <cell r="K989" t="str">
            <v>Termale (mob. att. intrareg.)</v>
          </cell>
          <cell r="L989" t="str">
            <v>SI</v>
          </cell>
          <cell r="M989" t="str">
            <v>A.4.A.1.8) Prestazioni termali</v>
          </cell>
          <cell r="N989">
            <v>404696</v>
          </cell>
          <cell r="O989">
            <v>175959</v>
          </cell>
          <cell r="P989">
            <v>928951</v>
          </cell>
          <cell r="Q989">
            <v>404696</v>
          </cell>
          <cell r="R989">
            <v>558241</v>
          </cell>
          <cell r="S989">
            <v>558241</v>
          </cell>
          <cell r="T989">
            <v>474137</v>
          </cell>
          <cell r="U989">
            <v>474137</v>
          </cell>
          <cell r="V989">
            <v>355602.75</v>
          </cell>
          <cell r="Y989">
            <v>474137</v>
          </cell>
          <cell r="AD989">
            <v>474137</v>
          </cell>
          <cell r="AE989">
            <v>474137</v>
          </cell>
        </row>
        <row r="990">
          <cell r="F990" t="str">
            <v>76410100050</v>
          </cell>
          <cell r="G990" t="str">
            <v>Trasporto ambulanze ed elisoccorso (Mobilità Attiva Regionale)</v>
          </cell>
          <cell r="H990" t="str">
            <v>AA0420</v>
          </cell>
          <cell r="I990">
            <v>76410100040</v>
          </cell>
          <cell r="J990" t="str">
            <v>764.101.00040</v>
          </cell>
          <cell r="K990" t="str">
            <v>Trasporto ambulanze ed elisoccorso (mob. att. intrareg.)</v>
          </cell>
          <cell r="L990" t="str">
            <v>SI</v>
          </cell>
          <cell r="M990" t="str">
            <v>A.4.A.1.9) Prestazioni trasporto ambulanze ed elisoccorso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Y990">
            <v>0</v>
          </cell>
          <cell r="AD990">
            <v>0</v>
          </cell>
          <cell r="AE990">
            <v>0</v>
          </cell>
        </row>
        <row r="991">
          <cell r="F991" t="str">
            <v>76410100055</v>
          </cell>
          <cell r="G991" t="str">
            <v>Altre prestazioni sanitarie e socio-sanitarie a rilevanza sanitaria ad Aziende Sanitarie della Regione non soggette a compensazione</v>
          </cell>
          <cell r="H991" t="str">
            <v>AA0430</v>
          </cell>
          <cell r="I991">
            <v>76410100045</v>
          </cell>
          <cell r="J991" t="str">
            <v>764.101.00045</v>
          </cell>
          <cell r="K991" t="str">
            <v>Altre prest. sanit. e sociosanit. erogate ad Az. sanit. della Reg. non sogg. a compens.</v>
          </cell>
          <cell r="L991" t="str">
            <v>SI</v>
          </cell>
          <cell r="M991" t="str">
            <v xml:space="preserve">A.4.A.1.15) Altre prestazioni sanitarie e socio-sanitarie a rilevanza sanitaria 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1641.5</v>
          </cell>
          <cell r="S991">
            <v>2709.99</v>
          </cell>
          <cell r="T991">
            <v>2773.31</v>
          </cell>
          <cell r="U991">
            <v>0</v>
          </cell>
          <cell r="V991">
            <v>0</v>
          </cell>
          <cell r="AD991">
            <v>0</v>
          </cell>
          <cell r="AE991">
            <v>0</v>
          </cell>
        </row>
        <row r="992">
          <cell r="F992" t="str">
            <v>76410100060</v>
          </cell>
          <cell r="G992" t="str">
            <v>Prestazioni di assistenza integrativa</v>
          </cell>
          <cell r="H992" t="str">
            <v>AA0421</v>
          </cell>
          <cell r="I992">
            <v>76410100050</v>
          </cell>
          <cell r="J992" t="str">
            <v>764.101.00050</v>
          </cell>
          <cell r="K992" t="str">
            <v>Prestazioni di assistenza integrativa</v>
          </cell>
          <cell r="L992" t="str">
            <v>SI</v>
          </cell>
          <cell r="M992" t="str">
            <v>A.4.A.1.10) Prestazioni assistenza integrativa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AD992">
            <v>0</v>
          </cell>
          <cell r="AE992">
            <v>0</v>
          </cell>
        </row>
        <row r="993">
          <cell r="F993" t="str">
            <v>76410100065</v>
          </cell>
          <cell r="G993" t="str">
            <v>Prestazioni di assistenza protesica</v>
          </cell>
          <cell r="H993" t="str">
            <v>AA0422</v>
          </cell>
          <cell r="I993">
            <v>76410100055</v>
          </cell>
          <cell r="J993" t="str">
            <v>764.101.00055</v>
          </cell>
          <cell r="K993" t="str">
            <v>Prestazioni di assistenza protesica</v>
          </cell>
          <cell r="L993" t="str">
            <v>SI</v>
          </cell>
          <cell r="M993" t="str">
            <v>A.4.A.1.11) Prestazioni assistenza protesica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AD993">
            <v>0</v>
          </cell>
          <cell r="AE993">
            <v>0</v>
          </cell>
        </row>
        <row r="994">
          <cell r="F994" t="str">
            <v>76410100070</v>
          </cell>
          <cell r="G994" t="str">
            <v>Prestazioni di assistenzaa riabilitativa extraospedaliera</v>
          </cell>
          <cell r="H994" t="str">
            <v>AA0423</v>
          </cell>
          <cell r="I994">
            <v>76410100060</v>
          </cell>
          <cell r="J994" t="str">
            <v>764.101.00060</v>
          </cell>
          <cell r="K994" t="str">
            <v>Prestazioni di assistenzaa riabilitativa extraospedaliera</v>
          </cell>
          <cell r="L994" t="str">
            <v>SI</v>
          </cell>
          <cell r="M994" t="str">
            <v>A.4.A.1.12) Prestazioni assistenza riabilitativa extraospedaliera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AD994">
            <v>0</v>
          </cell>
          <cell r="AE994">
            <v>0</v>
          </cell>
        </row>
        <row r="995">
          <cell r="F995" t="str">
            <v>76410100075</v>
          </cell>
          <cell r="G995" t="str">
            <v xml:space="preserve">Ricavi per cessione di emocomponenti e cellule staminali  </v>
          </cell>
          <cell r="H995" t="str">
            <v>AA0424</v>
          </cell>
          <cell r="I995">
            <v>76410100065</v>
          </cell>
          <cell r="J995" t="str">
            <v>764.101.00065</v>
          </cell>
          <cell r="K995" t="str">
            <v xml:space="preserve">Ricavi per cessione di emocomponenti e cellule staminali  </v>
          </cell>
          <cell r="L995" t="str">
            <v>SI</v>
          </cell>
          <cell r="M995" t="str">
            <v>A.4.A.1.13) Ricavi per cessione di emocomponenti e cellule staminali</v>
          </cell>
          <cell r="N995">
            <v>651464</v>
          </cell>
          <cell r="O995">
            <v>490357</v>
          </cell>
          <cell r="P995">
            <v>1071242</v>
          </cell>
          <cell r="Q995">
            <v>651464</v>
          </cell>
          <cell r="R995">
            <v>441117.76</v>
          </cell>
          <cell r="S995">
            <v>441117.76</v>
          </cell>
          <cell r="T995">
            <v>575428</v>
          </cell>
          <cell r="U995">
            <v>575428</v>
          </cell>
          <cell r="V995">
            <v>431571</v>
          </cell>
          <cell r="Y995">
            <v>575428</v>
          </cell>
          <cell r="AD995">
            <v>575428</v>
          </cell>
          <cell r="AE995">
            <v>575428</v>
          </cell>
        </row>
        <row r="996">
          <cell r="F996" t="str">
            <v>76410100080</v>
          </cell>
          <cell r="G996" t="str">
            <v>Prestazioni assistenza domiciliare integrata (ADI)</v>
          </cell>
          <cell r="H996" t="str">
            <v>AA0425</v>
          </cell>
          <cell r="I996">
            <v>76410100070</v>
          </cell>
          <cell r="J996" t="str">
            <v>764.101.00070</v>
          </cell>
          <cell r="K996" t="str">
            <v>Prestazioni assistenza domiciliare integrata (ADI)</v>
          </cell>
          <cell r="L996" t="str">
            <v>SI</v>
          </cell>
          <cell r="M996" t="str">
            <v>A.4.A.1.14) Prestazioni assistenza domiciliare integrata (ADI)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AD996">
            <v>0</v>
          </cell>
          <cell r="AE996">
            <v>0</v>
          </cell>
        </row>
        <row r="997">
          <cell r="F997" t="str">
            <v>764102</v>
          </cell>
          <cell r="G997" t="str">
            <v>RICAVI PER PRESTAZIONI SANITARIE E SOCIOSANITARIE A RILEV. SANIT. EROGATE A SOGGETTI PUBBLICI EXTRAREGIONE</v>
          </cell>
          <cell r="I997">
            <v>764102</v>
          </cell>
          <cell r="J997" t="str">
            <v>764.102</v>
          </cell>
          <cell r="K997" t="str">
            <v>RICAVI PER PREST. SANIT. E SOCIOSANIT. EROGATE A SOGG. PUBBL. EXTRAREG.</v>
          </cell>
          <cell r="L997" t="str">
            <v>NO</v>
          </cell>
          <cell r="N997">
            <v>0</v>
          </cell>
          <cell r="O997">
            <v>0</v>
          </cell>
          <cell r="P997">
            <v>0</v>
          </cell>
          <cell r="R997">
            <v>0</v>
          </cell>
          <cell r="T997">
            <v>0</v>
          </cell>
          <cell r="U997">
            <v>0</v>
          </cell>
          <cell r="V997">
            <v>0</v>
          </cell>
          <cell r="AD997">
            <v>0</v>
          </cell>
          <cell r="AE997">
            <v>0</v>
          </cell>
        </row>
        <row r="998">
          <cell r="F998" t="str">
            <v>76410200005</v>
          </cell>
          <cell r="G998" t="str">
            <v>Ospedaliera (Mobilità Attiva EXTRARegionale)</v>
          </cell>
          <cell r="H998" t="str">
            <v>AA0460</v>
          </cell>
          <cell r="I998">
            <v>76410200005</v>
          </cell>
          <cell r="J998" t="str">
            <v>764.102.00005</v>
          </cell>
          <cell r="K998" t="str">
            <v>Ospedaliera (mob. att. extrareg.)</v>
          </cell>
          <cell r="L998" t="str">
            <v>SI</v>
          </cell>
          <cell r="M998" t="str">
            <v>A.4.A.3.1) Prestazioni di ricovero</v>
          </cell>
          <cell r="N998">
            <v>1126000</v>
          </cell>
          <cell r="O998">
            <v>1475649</v>
          </cell>
          <cell r="P998">
            <v>1237024.5900000001</v>
          </cell>
          <cell r="Q998">
            <v>1126000</v>
          </cell>
          <cell r="R998">
            <v>856469</v>
          </cell>
          <cell r="S998">
            <v>856469</v>
          </cell>
          <cell r="T998">
            <v>2281770</v>
          </cell>
          <cell r="U998">
            <v>2281770</v>
          </cell>
          <cell r="V998">
            <v>1711327.5</v>
          </cell>
          <cell r="Y998">
            <v>2281770</v>
          </cell>
          <cell r="AD998">
            <v>2281770</v>
          </cell>
          <cell r="AE998">
            <v>2281770</v>
          </cell>
        </row>
        <row r="999">
          <cell r="F999" t="str">
            <v>76410200010</v>
          </cell>
          <cell r="G999" t="str">
            <v>Specialistica (Mobilità Attiva EXTRARegionale)</v>
          </cell>
          <cell r="H999" t="str">
            <v>AA0470</v>
          </cell>
          <cell r="I999">
            <v>76410200010</v>
          </cell>
          <cell r="J999" t="str">
            <v>764.102.00010</v>
          </cell>
          <cell r="K999" t="str">
            <v>Specialistica (mob. att. extrareg.)</v>
          </cell>
          <cell r="L999" t="str">
            <v>SI</v>
          </cell>
          <cell r="M999" t="str">
            <v>A.4.A.3.2) Prestazioni ambulatoriali</v>
          </cell>
          <cell r="N999">
            <v>279000</v>
          </cell>
          <cell r="O999">
            <v>371302</v>
          </cell>
          <cell r="P999">
            <v>349263.72</v>
          </cell>
          <cell r="Q999">
            <v>279000</v>
          </cell>
          <cell r="R999">
            <v>201533</v>
          </cell>
          <cell r="S999">
            <v>201533</v>
          </cell>
          <cell r="T999">
            <v>406640</v>
          </cell>
          <cell r="U999">
            <v>406640</v>
          </cell>
          <cell r="V999">
            <v>304980</v>
          </cell>
          <cell r="Y999">
            <v>406640</v>
          </cell>
          <cell r="AD999">
            <v>406640</v>
          </cell>
          <cell r="AE999">
            <v>406640</v>
          </cell>
        </row>
        <row r="1000">
          <cell r="F1000" t="str">
            <v>76410200015</v>
          </cell>
          <cell r="G1000" t="str">
            <v>Prestazioni di pronto soccorso non seguite da ricovero</v>
          </cell>
          <cell r="H1000" t="str">
            <v>AA0471</v>
          </cell>
          <cell r="I1000">
            <v>76410200011</v>
          </cell>
          <cell r="J1000" t="str">
            <v>764.102.00011</v>
          </cell>
          <cell r="K1000" t="str">
            <v>Prestazioni di pronto soccorso non seguite da ricovero</v>
          </cell>
          <cell r="L1000" t="str">
            <v>SI</v>
          </cell>
          <cell r="M1000" t="str">
            <v>A.4.A.3.3) Prestazioni pronto soccorso non seguite da ricovero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Y1000">
            <v>0</v>
          </cell>
          <cell r="AD1000">
            <v>0</v>
          </cell>
          <cell r="AE1000">
            <v>0</v>
          </cell>
        </row>
        <row r="1001">
          <cell r="F1001" t="str">
            <v>76410200020</v>
          </cell>
          <cell r="G1001" t="str">
            <v>Psichiatria (Mobilità Attiva EXTRARegionale)</v>
          </cell>
          <cell r="H1001" t="str">
            <v>AA0480</v>
          </cell>
          <cell r="I1001">
            <v>76410200015</v>
          </cell>
          <cell r="J1001" t="str">
            <v>764.102.00015</v>
          </cell>
          <cell r="K1001" t="str">
            <v>Psichiatria (mob. att. extrareg.)</v>
          </cell>
          <cell r="L1001" t="str">
            <v>SI</v>
          </cell>
          <cell r="M1001" t="str">
            <v>A.4.A.3.4) Prestazioni di psichiatria non soggetta a compensazione (resid. e semiresid.)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Y1001">
            <v>0</v>
          </cell>
          <cell r="AD1001">
            <v>0</v>
          </cell>
          <cell r="AE1001">
            <v>0</v>
          </cell>
        </row>
        <row r="1002">
          <cell r="F1002" t="str">
            <v>76410200025</v>
          </cell>
          <cell r="G1002" t="str">
            <v>File F (Mobilità Attiva EXTRARegionale)</v>
          </cell>
          <cell r="H1002" t="str">
            <v>AA0490</v>
          </cell>
          <cell r="I1002">
            <v>76410200020</v>
          </cell>
          <cell r="J1002" t="str">
            <v>764.102.00020</v>
          </cell>
          <cell r="K1002" t="str">
            <v>File F (mob. att. extrareg.)</v>
          </cell>
          <cell r="L1002" t="str">
            <v>SI</v>
          </cell>
          <cell r="M1002" t="str">
            <v>A.4.A.3.5) Prestazioni di File F</v>
          </cell>
          <cell r="N1002">
            <v>175000</v>
          </cell>
          <cell r="O1002">
            <v>172774</v>
          </cell>
          <cell r="P1002">
            <v>249497.45</v>
          </cell>
          <cell r="Q1002">
            <v>175000</v>
          </cell>
          <cell r="R1002">
            <v>153293</v>
          </cell>
          <cell r="S1002">
            <v>153293</v>
          </cell>
          <cell r="T1002">
            <v>265770</v>
          </cell>
          <cell r="U1002">
            <v>265770</v>
          </cell>
          <cell r="V1002">
            <v>199327.5</v>
          </cell>
          <cell r="Y1002">
            <v>265770</v>
          </cell>
          <cell r="AD1002">
            <v>265770</v>
          </cell>
          <cell r="AE1002">
            <v>265770</v>
          </cell>
        </row>
        <row r="1003">
          <cell r="F1003" t="str">
            <v>76410200030</v>
          </cell>
          <cell r="G1003" t="str">
            <v>MMG, PLS, Contin. Assistenziale (Mobilità Attiva EXTRARegionale)</v>
          </cell>
          <cell r="H1003" t="str">
            <v>AA0500</v>
          </cell>
          <cell r="I1003">
            <v>76410200025</v>
          </cell>
          <cell r="J1003" t="str">
            <v>764.102.00025</v>
          </cell>
          <cell r="K1003" t="str">
            <v>MMG, PLS, Contin. Assistenziale (mob. att. extrareg.)</v>
          </cell>
          <cell r="L1003" t="str">
            <v>SI</v>
          </cell>
          <cell r="M1003" t="str">
            <v>A.4.A.3.6) Prestazioni servizi MMG, PLS, Contin. assistenziale Extraregione</v>
          </cell>
          <cell r="N1003">
            <v>70000</v>
          </cell>
          <cell r="O1003">
            <v>100335</v>
          </cell>
          <cell r="P1003">
            <v>99405</v>
          </cell>
          <cell r="Q1003">
            <v>70000</v>
          </cell>
          <cell r="R1003">
            <v>78645</v>
          </cell>
          <cell r="S1003">
            <v>78645</v>
          </cell>
          <cell r="T1003">
            <v>109920</v>
          </cell>
          <cell r="U1003">
            <v>109920</v>
          </cell>
          <cell r="V1003">
            <v>82440</v>
          </cell>
          <cell r="Y1003">
            <v>109920</v>
          </cell>
          <cell r="AD1003">
            <v>109920</v>
          </cell>
          <cell r="AE1003">
            <v>109920</v>
          </cell>
        </row>
        <row r="1004">
          <cell r="F1004" t="str">
            <v>76410200035</v>
          </cell>
          <cell r="G1004" t="str">
            <v>Farmaceutica convenzionata (Mobilità Attiva EXTRARegionale)</v>
          </cell>
          <cell r="H1004" t="str">
            <v>AA0510</v>
          </cell>
          <cell r="I1004">
            <v>76410200030</v>
          </cell>
          <cell r="J1004" t="str">
            <v>764.102.00030</v>
          </cell>
          <cell r="K1004" t="str">
            <v>Farmaceutica convenzionata (mob. att. extrareg.)</v>
          </cell>
          <cell r="L1004" t="str">
            <v>SI</v>
          </cell>
          <cell r="M1004" t="str">
            <v>A.4.A.3.7) Prestazioni servizi farmaceutica convenzionata Extraregione</v>
          </cell>
          <cell r="N1004">
            <v>102000</v>
          </cell>
          <cell r="O1004">
            <v>153750</v>
          </cell>
          <cell r="P1004">
            <v>119683.49</v>
          </cell>
          <cell r="Q1004">
            <v>102000</v>
          </cell>
          <cell r="R1004">
            <v>121584</v>
          </cell>
          <cell r="S1004">
            <v>121584</v>
          </cell>
          <cell r="T1004">
            <v>65960</v>
          </cell>
          <cell r="U1004">
            <v>65960</v>
          </cell>
          <cell r="V1004">
            <v>49470</v>
          </cell>
          <cell r="Y1004">
            <v>65960</v>
          </cell>
          <cell r="AD1004">
            <v>65960</v>
          </cell>
          <cell r="AE1004">
            <v>65960</v>
          </cell>
        </row>
        <row r="1005">
          <cell r="F1005" t="str">
            <v>76410200040</v>
          </cell>
          <cell r="G1005" t="str">
            <v>Termale (Mobilità Attiva EXTRARegionale)</v>
          </cell>
          <cell r="H1005" t="str">
            <v>AA0520</v>
          </cell>
          <cell r="I1005">
            <v>76410200035</v>
          </cell>
          <cell r="J1005" t="str">
            <v>764.102.00035</v>
          </cell>
          <cell r="K1005" t="str">
            <v>Termale (mob. att. extrareg.)</v>
          </cell>
          <cell r="L1005" t="str">
            <v>SI</v>
          </cell>
          <cell r="M1005" t="str">
            <v>A.4.A.3.8) Prestazioni termali Extraregione</v>
          </cell>
          <cell r="N1005">
            <v>361000</v>
          </cell>
          <cell r="O1005">
            <v>361402</v>
          </cell>
          <cell r="P1005">
            <v>400930.76</v>
          </cell>
          <cell r="Q1005">
            <v>361000</v>
          </cell>
          <cell r="R1005">
            <v>106604</v>
          </cell>
          <cell r="S1005">
            <v>106604</v>
          </cell>
          <cell r="T1005">
            <v>264590</v>
          </cell>
          <cell r="U1005">
            <v>264590</v>
          </cell>
          <cell r="V1005">
            <v>198442.5</v>
          </cell>
          <cell r="Y1005">
            <v>264590</v>
          </cell>
          <cell r="AD1005">
            <v>264590</v>
          </cell>
          <cell r="AE1005">
            <v>264590</v>
          </cell>
        </row>
        <row r="1006">
          <cell r="F1006" t="str">
            <v>76410200045</v>
          </cell>
          <cell r="G1006" t="str">
            <v>Trasporto ambulanze ed elisoccorso (Mobilità Attiva EXTRARegionale)</v>
          </cell>
          <cell r="H1006" t="str">
            <v>AA0530</v>
          </cell>
          <cell r="I1006">
            <v>76410200040</v>
          </cell>
          <cell r="J1006" t="str">
            <v>764.102.00040</v>
          </cell>
          <cell r="K1006" t="str">
            <v>Trasporto ambul. ed elisoccorso (mob. att. extrareg.)</v>
          </cell>
          <cell r="L1006" t="str">
            <v>SI</v>
          </cell>
          <cell r="M1006" t="str">
            <v>A.4.A.3.9) Prestazioni trasporto ambulanze ed elisoccorso Extraregione</v>
          </cell>
          <cell r="N1006">
            <v>52000</v>
          </cell>
          <cell r="O1006">
            <v>0</v>
          </cell>
          <cell r="P1006">
            <v>58000</v>
          </cell>
          <cell r="Q1006">
            <v>52000</v>
          </cell>
          <cell r="R1006">
            <v>31308</v>
          </cell>
          <cell r="S1006">
            <v>31308</v>
          </cell>
          <cell r="T1006">
            <v>74880</v>
          </cell>
          <cell r="U1006">
            <v>74880</v>
          </cell>
          <cell r="V1006">
            <v>56160</v>
          </cell>
          <cell r="Y1006">
            <v>74880</v>
          </cell>
          <cell r="AD1006">
            <v>74880</v>
          </cell>
          <cell r="AE1006">
            <v>74880</v>
          </cell>
        </row>
        <row r="1007">
          <cell r="F1007" t="str">
            <v>76410200050</v>
          </cell>
          <cell r="G1007" t="str">
            <v>Altre prestazioni sanitarie e sociosanit. a rilevanza sanitaria a Soggetti Pubblici Extraregione  (Mobilità Attiva Extra Regionale)</v>
          </cell>
          <cell r="H1007" t="str">
            <v>AA0561</v>
          </cell>
          <cell r="I1007">
            <v>76410200045</v>
          </cell>
          <cell r="J1007" t="str">
            <v>764.102.00045</v>
          </cell>
          <cell r="K1007" t="str">
            <v>Altre prest. sanit. e sociosanit. a sogg. pubbl. extrareg.  (mob. att. extrareg.)</v>
          </cell>
          <cell r="L1007" t="str">
            <v>SI</v>
          </cell>
          <cell r="M1007" t="str">
            <v>A.4.A.3.14) Altre prestazioni sanitarie e sociosanitarie a rilevanza sanitaria erogate a soggetti pubblici Extraregione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Y1007">
            <v>0</v>
          </cell>
          <cell r="AD1007">
            <v>0</v>
          </cell>
          <cell r="AE1007">
            <v>0</v>
          </cell>
        </row>
        <row r="1008">
          <cell r="F1008" t="str">
            <v>76410200055</v>
          </cell>
          <cell r="G1008" t="str">
            <v>Prestazioni assistenza integrativa da pubblico (extraregione)</v>
          </cell>
          <cell r="H1008" t="str">
            <v>AA0541</v>
          </cell>
          <cell r="I1008">
            <v>76410200046</v>
          </cell>
          <cell r="J1008" t="str">
            <v>764.102.00046</v>
          </cell>
          <cell r="K1008" t="str">
            <v>Prestazioni assistenza integrativa da pubblico (extraregione)</v>
          </cell>
          <cell r="L1008" t="str">
            <v>SI</v>
          </cell>
          <cell r="M1008" t="str">
            <v>A.4.A.3.10) Prestazioni assistenza integrativa da pubblico (extraregione)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Y1008">
            <v>0</v>
          </cell>
          <cell r="AD1008">
            <v>0</v>
          </cell>
          <cell r="AE1008">
            <v>0</v>
          </cell>
        </row>
        <row r="1009">
          <cell r="F1009" t="str">
            <v>76410200060</v>
          </cell>
          <cell r="G1009" t="str">
            <v>Prestazioni di assistenza protesica da pubblico (extraregione)</v>
          </cell>
          <cell r="H1009" t="str">
            <v>AA0542</v>
          </cell>
          <cell r="I1009">
            <v>76410200047</v>
          </cell>
          <cell r="J1009" t="str">
            <v>764.102.00047</v>
          </cell>
          <cell r="K1009" t="str">
            <v>Prestazioni di assistenza protesica da pubblico (extraregione)</v>
          </cell>
          <cell r="L1009" t="str">
            <v>SI</v>
          </cell>
          <cell r="M1009" t="str">
            <v>A.4.A.3.11) Prestazioni assistenza protesica da pubblico (extraregione)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Y1009">
            <v>0</v>
          </cell>
          <cell r="AD1009">
            <v>0</v>
          </cell>
          <cell r="AE1009">
            <v>0</v>
          </cell>
        </row>
        <row r="1010">
          <cell r="F1010" t="str">
            <v>76410200065</v>
          </cell>
          <cell r="G1010" t="str">
            <v>Ricavi per cessione di emocomponenti e cellule staminali a Soggetti Pubblici Extraregione  (Mobilità Passiva Extra Regionale)</v>
          </cell>
          <cell r="H1010" t="str">
            <v>AA0550</v>
          </cell>
          <cell r="I1010">
            <v>76410200050</v>
          </cell>
          <cell r="J1010" t="str">
            <v>764.102.00050</v>
          </cell>
          <cell r="K1010" t="str">
            <v>Ricavi per cess.ne di emocomp. e cell.stam. a sogg.pubbl.extrareg. (mob. pass. extrareg.)</v>
          </cell>
          <cell r="L1010" t="str">
            <v>SI</v>
          </cell>
          <cell r="M1010" t="str">
            <v>A.4.A.3.12) Ricavi per cessione di emocomponenti e cellule staminali Extraregione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Y1010">
            <v>0</v>
          </cell>
          <cell r="AD1010">
            <v>0</v>
          </cell>
          <cell r="AE1010">
            <v>0</v>
          </cell>
        </row>
        <row r="1011">
          <cell r="F1011" t="str">
            <v>76410200070</v>
          </cell>
          <cell r="G1011" t="str">
            <v>Ricavi per differenziale tariffe TUC</v>
          </cell>
          <cell r="H1011" t="str">
            <v>AA0560</v>
          </cell>
          <cell r="I1011">
            <v>76410200055</v>
          </cell>
          <cell r="J1011" t="str">
            <v>764.102.00055</v>
          </cell>
          <cell r="K1011" t="str">
            <v>Ricavi per differenziale tariffe TUC</v>
          </cell>
          <cell r="L1011" t="str">
            <v>SI</v>
          </cell>
          <cell r="M1011" t="str">
            <v>A.4.A.3.13) Ricavi GSA per differenziale saldo mobilità interregionale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Y1011">
            <v>0</v>
          </cell>
          <cell r="AD1011">
            <v>0</v>
          </cell>
          <cell r="AE1011">
            <v>0</v>
          </cell>
        </row>
        <row r="1012">
          <cell r="F1012" t="str">
            <v>76410200075</v>
          </cell>
          <cell r="G1012" t="str">
            <v>Prestazioni di assistenza riabilitativa non soggette a compensazione Extraregione</v>
          </cell>
          <cell r="H1012" t="str">
            <v>AA0580</v>
          </cell>
          <cell r="I1012">
            <v>76410200060</v>
          </cell>
          <cell r="J1012" t="str">
            <v>764.102.00060</v>
          </cell>
          <cell r="K1012" t="str">
            <v>Prestazioni di assist. riab. non sogg. a compens. extrareg.</v>
          </cell>
          <cell r="L1012" t="str">
            <v>SI</v>
          </cell>
          <cell r="M1012" t="str">
            <v>A.4.A.3.15.A) Prestazioni di assistenza riabilitativa non soggette a compensazione Extraregione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AD1012">
            <v>0</v>
          </cell>
          <cell r="AE1012">
            <v>0</v>
          </cell>
        </row>
        <row r="1013">
          <cell r="F1013" t="str">
            <v>76410200080</v>
          </cell>
          <cell r="G1013" t="str">
            <v>Altre prestazioni sanitarie e socio-sanitarie a rilevanza sanitaria non soggette a compensazione Extraregione</v>
          </cell>
          <cell r="H1013" t="str">
            <v>AA0590</v>
          </cell>
          <cell r="I1013">
            <v>76410200065</v>
          </cell>
          <cell r="J1013" t="str">
            <v>764.102.00065</v>
          </cell>
          <cell r="K1013" t="str">
            <v>Altre prest. Sanit. e sociosanit. a rilev. sanit. non soggette a compens. extrareg.</v>
          </cell>
          <cell r="L1013" t="str">
            <v>SI</v>
          </cell>
          <cell r="M1013" t="str">
            <v>A.4.A.3.15.B) Altre prestazioni sanitarie e socio-sanitarie a rilevanza sanitaria non soggette a compensazione Extraregione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257.97000000000003</v>
          </cell>
          <cell r="T1013">
            <v>1934.8</v>
          </cell>
          <cell r="U1013">
            <v>6356.82</v>
          </cell>
          <cell r="V1013">
            <v>5447.13</v>
          </cell>
          <cell r="W1013">
            <v>5447.13</v>
          </cell>
          <cell r="AB1013">
            <v>6356.82</v>
          </cell>
          <cell r="AD1013">
            <v>6356.82</v>
          </cell>
          <cell r="AE1013">
            <v>6356.82</v>
          </cell>
        </row>
        <row r="1014">
          <cell r="F1014" t="str">
            <v>764103</v>
          </cell>
          <cell r="G1014" t="str">
            <v xml:space="preserve">ALTRI RICAVI PER PRESTAZIONI SANITARIE E SOCIOSANITARIE A RILEV. SANIT. </v>
          </cell>
          <cell r="I1014">
            <v>764103</v>
          </cell>
          <cell r="J1014" t="str">
            <v>764.103</v>
          </cell>
          <cell r="K1014" t="str">
            <v xml:space="preserve">ALTRI RICAVI PER PRESTAZIONI SANITARIE E SOCIOSANITARIE A RILEV. SANIT. </v>
          </cell>
          <cell r="L1014" t="str">
            <v>NO</v>
          </cell>
          <cell r="N1014">
            <v>0</v>
          </cell>
          <cell r="O1014">
            <v>0</v>
          </cell>
          <cell r="P1014">
            <v>0</v>
          </cell>
          <cell r="R1014">
            <v>0</v>
          </cell>
          <cell r="T1014">
            <v>0</v>
          </cell>
          <cell r="U1014">
            <v>0</v>
          </cell>
          <cell r="V1014">
            <v>0</v>
          </cell>
          <cell r="AD1014">
            <v>0</v>
          </cell>
          <cell r="AE1014">
            <v>0</v>
          </cell>
        </row>
        <row r="1015">
          <cell r="F1015" t="str">
            <v>76410300005</v>
          </cell>
          <cell r="G1015" t="str">
            <v xml:space="preserve">Ricavi per prestaz. sanitarie e sociosanitarie a rilevanza sanitaria erogate ad altri soggetti pubblici </v>
          </cell>
          <cell r="H1015" t="str">
            <v>AA0440</v>
          </cell>
          <cell r="I1015">
            <v>76410300005</v>
          </cell>
          <cell r="J1015" t="str">
            <v>764.103.00005</v>
          </cell>
          <cell r="K1015" t="str">
            <v xml:space="preserve">Ricavi per prestaz. sanit. e sociosanit. a rilev. sanit. erogate ad altri sogg. pubbl. </v>
          </cell>
          <cell r="L1015" t="str">
            <v>SI</v>
          </cell>
          <cell r="M1015" t="str">
            <v xml:space="preserve">A.4.A.2) Ricavi per prestaz. sanitarie e sociosanitarie a rilevanza sanitaria erogate ad altri soggetti pubblici 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AD1015">
            <v>0</v>
          </cell>
          <cell r="AE1015">
            <v>0</v>
          </cell>
        </row>
        <row r="1016">
          <cell r="F1016" t="str">
            <v>76410300010</v>
          </cell>
          <cell r="G1016" t="str">
            <v>Altre prestazioni sanitarie a rilevanza sanitaria - Mobilità attiva Internazionale</v>
          </cell>
          <cell r="H1016" t="str">
            <v>AA0600</v>
          </cell>
          <cell r="I1016">
            <v>76410300010</v>
          </cell>
          <cell r="J1016" t="str">
            <v>764.103.00010</v>
          </cell>
          <cell r="K1016" t="str">
            <v>Altre prestazioni sanitarie a rilevanza sanitaria - mob. att. Internazionale</v>
          </cell>
          <cell r="L1016" t="str">
            <v>SI</v>
          </cell>
          <cell r="M1016" t="str">
            <v>A.4.A.3.16) Altre prestazioni sanitarie a rilevanza sanitaria - Mobilità attiva Internazionale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Y1016">
            <v>0</v>
          </cell>
          <cell r="AD1016">
            <v>0</v>
          </cell>
          <cell r="AE1016">
            <v>0</v>
          </cell>
        </row>
        <row r="1017">
          <cell r="F1017" t="str">
            <v>76410300015</v>
          </cell>
          <cell r="G1017" t="str">
            <v>Altre prestazioni sanitarie a rilevanza sanitaria - Mobilità attiva Internazionale rilevata dalle AO, AOU, IRCCS</v>
          </cell>
          <cell r="H1017" t="str">
            <v>AA0601</v>
          </cell>
          <cell r="I1017">
            <v>76410300011</v>
          </cell>
          <cell r="J1017" t="str">
            <v>764.103.00011</v>
          </cell>
          <cell r="K1017" t="str">
            <v>Altre prestazioni sanitarie a rilevanza sanitaria - Mobilità attiva Internazionale rilevata dalle AO, AOU, IRCCS</v>
          </cell>
          <cell r="L1017" t="str">
            <v>SI</v>
          </cell>
          <cell r="M1017" t="str">
            <v>A.4.A.3.17) Altre prestazioni sanitarie a rilevanza sanitaria - Mobilità attiva Internazionale rilevata dalle AO, AOU, IRCCS.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Y1017">
            <v>0</v>
          </cell>
          <cell r="AD1017">
            <v>0</v>
          </cell>
          <cell r="AE1017">
            <v>0</v>
          </cell>
        </row>
        <row r="1018">
          <cell r="F1018" t="str">
            <v>76410300020</v>
          </cell>
          <cell r="G1018" t="str">
            <v>Altre prestazioni sanitarie a rilevanza sanitaria e sociosanitarie a rilevanza sanitaria ad Aziende sanitarie e casse mutua estera - (fattura direttamente)</v>
          </cell>
          <cell r="H1018" t="str">
            <v>AA0602</v>
          </cell>
          <cell r="I1018">
            <v>76410300012</v>
          </cell>
          <cell r="J1018" t="str">
            <v>764.103.00012</v>
          </cell>
          <cell r="K1018" t="str">
            <v>Altre prestazioni sanitarie a rilevanza sanitaria e sociosanitarie a rilevanza sanitaria ad Aziende sanitarie e casse mutua estera - (fattura direttamente)</v>
          </cell>
          <cell r="L1018" t="str">
            <v>SI</v>
          </cell>
          <cell r="M1018" t="str">
            <v>A.4.A.3.18) Altre prestazioni sanitarie e sociosanitarie a rilevanza sanitaria ad Aziende sanitarie e casse mutua estera - (fatturate direttamente)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Y1018">
            <v>0</v>
          </cell>
          <cell r="AD1018">
            <v>0</v>
          </cell>
          <cell r="AE1018">
            <v>0</v>
          </cell>
        </row>
        <row r="1019">
          <cell r="F1019" t="str">
            <v>76410300025</v>
          </cell>
          <cell r="G1019" t="str">
            <v>Prestazioni di ricovero da priv. Extraregione in compensazione (mobilità attiva)</v>
          </cell>
          <cell r="H1019" t="str">
            <v>AA0620</v>
          </cell>
          <cell r="I1019">
            <v>76410300015</v>
          </cell>
          <cell r="J1019" t="str">
            <v>764.103.00015</v>
          </cell>
          <cell r="K1019" t="str">
            <v>Prestazioni di ricovero da priv. extrareg. in compensazione (mob. att.)</v>
          </cell>
          <cell r="L1019" t="str">
            <v>SI</v>
          </cell>
          <cell r="M1019" t="str">
            <v>A.4.B.1)  Prestazioni di ricovero da priv. Extraregione in compensazione (mobilità attiva)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Y1019">
            <v>0</v>
          </cell>
          <cell r="AD1019">
            <v>0</v>
          </cell>
          <cell r="AE1019">
            <v>0</v>
          </cell>
        </row>
        <row r="1020">
          <cell r="F1020" t="str">
            <v>76410300030</v>
          </cell>
          <cell r="G1020" t="str">
            <v>Prestazioni ambulatoriali da priv. Extraregione in compensazione  (mobilità attiva)</v>
          </cell>
          <cell r="H1020" t="str">
            <v>AA0630</v>
          </cell>
          <cell r="I1020">
            <v>76410300020</v>
          </cell>
          <cell r="J1020" t="str">
            <v>764.103.00020</v>
          </cell>
          <cell r="K1020" t="str">
            <v>Prestazioni ambulatoriali da priv. extrareg. in compensazione  (mob. att.)</v>
          </cell>
          <cell r="L1020" t="str">
            <v>SI</v>
          </cell>
          <cell r="M1020" t="str">
            <v>A.4.B.2)  Prestazioni ambulatoriali da priv. Extraregione in compensazione  (mobilità attiva)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Y1020">
            <v>0</v>
          </cell>
          <cell r="AD1020">
            <v>0</v>
          </cell>
          <cell r="AE1020">
            <v>0</v>
          </cell>
        </row>
        <row r="1021">
          <cell r="F1021" t="str">
            <v>76410300035</v>
          </cell>
          <cell r="G1021" t="str">
            <v>Prestazioni di pronto soccorso non seguite da ricovero da priv. Extraregione in compensazione (mobilità attiva)</v>
          </cell>
          <cell r="H1021" t="str">
            <v>AA0631</v>
          </cell>
          <cell r="I1021">
            <v>76410300021</v>
          </cell>
          <cell r="J1021" t="str">
            <v>764.103.00021</v>
          </cell>
          <cell r="K1021" t="str">
            <v>Prestazioni di pronto soccorso non seguite da ricovero da priv. Extraregione in compensazione (mobilità attiva)</v>
          </cell>
          <cell r="L1021" t="str">
            <v>SI</v>
          </cell>
          <cell r="M1021" t="str">
            <v>A.4.B.3)  Prestazioni  di pronto soccorso non seguite da ricovero da priv. Extraregione in compensazione  (mobilità attiva)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Y1021">
            <v>0</v>
          </cell>
          <cell r="AD1021">
            <v>0</v>
          </cell>
          <cell r="AE1021">
            <v>0</v>
          </cell>
        </row>
        <row r="1022">
          <cell r="F1022" t="str">
            <v>76410300040</v>
          </cell>
          <cell r="G1022" t="str">
            <v>Prestazioni di File F da priv. Extraregione in compensazione (mobilità attiva)</v>
          </cell>
          <cell r="H1022" t="str">
            <v>AA0640</v>
          </cell>
          <cell r="I1022">
            <v>76410300025</v>
          </cell>
          <cell r="J1022" t="str">
            <v>764.103.00025</v>
          </cell>
          <cell r="K1022" t="str">
            <v>Prestazioni di File F da priv. extrareg. in compensazione (mob. att.)</v>
          </cell>
          <cell r="L1022" t="str">
            <v>SI</v>
          </cell>
          <cell r="M1022" t="str">
            <v>A.4.B.4)  Prestazioni di File F da priv. Extraregione in compensazione (mobilità attiva)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Y1022">
            <v>0</v>
          </cell>
          <cell r="AD1022">
            <v>0</v>
          </cell>
          <cell r="AE1022">
            <v>0</v>
          </cell>
        </row>
        <row r="1023">
          <cell r="F1023" t="str">
            <v>76410300045</v>
          </cell>
          <cell r="G1023" t="str">
            <v>Altre prestazioni sanitarie e sociosanitarie a rilevanza sanitaria erogate da privati v/residenti Extraregione in compensazione (mobilità attiva)</v>
          </cell>
          <cell r="H1023" t="str">
            <v>AA0650</v>
          </cell>
          <cell r="I1023">
            <v>76410300030</v>
          </cell>
          <cell r="J1023" t="str">
            <v>764.103.00030</v>
          </cell>
          <cell r="K1023" t="str">
            <v>Altre prest. sanit. e sociosanit. erog. da priv. v/resid. extrareg. in comp. (mob. att.)</v>
          </cell>
          <cell r="L1023" t="str">
            <v>SI</v>
          </cell>
          <cell r="M1023" t="str">
            <v>A.4.B.5)  Altre prestazioni sanitarie e sociosanitarie a rilevanza sanitaria erogate da privati v/residenti Extraregione in compensazione (mobilità attiva)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Y1023">
            <v>0</v>
          </cell>
          <cell r="AD1023">
            <v>0</v>
          </cell>
          <cell r="AE1023">
            <v>0</v>
          </cell>
        </row>
        <row r="1024">
          <cell r="F1024" t="str">
            <v>76410300050</v>
          </cell>
          <cell r="G1024" t="str">
            <v>Prestazioni sanitarie e sociosanitarie a rilevanza sanitaria erogate a EE e IRCCS (no mobilità)</v>
          </cell>
          <cell r="H1024" t="str">
            <v>AA0660</v>
          </cell>
          <cell r="I1024">
            <v>76410300035</v>
          </cell>
          <cell r="J1024" t="str">
            <v>764.103.00035</v>
          </cell>
          <cell r="K1024" t="str">
            <v>Prestazioni sanitarie e sociosanitarie a rilevanza sanitaria erogate a EE e IRCCS (no mobilità)</v>
          </cell>
          <cell r="L1024" t="str">
            <v>SI</v>
          </cell>
          <cell r="M1024" t="str">
            <v xml:space="preserve">A.4.C)  Ricavi per prestazioni sanitarie e sociosanitarie a rilevanza sanitaria erogate a privati 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Y1024">
            <v>0</v>
          </cell>
          <cell r="AD1024">
            <v>0</v>
          </cell>
          <cell r="AE1024">
            <v>0</v>
          </cell>
        </row>
        <row r="1025">
          <cell r="F1025" t="str">
            <v>764105</v>
          </cell>
          <cell r="G1025" t="str">
            <v>RICAVI E PROVENTI DI NATURA COMMERCIALE</v>
          </cell>
          <cell r="I1025">
            <v>764105</v>
          </cell>
          <cell r="J1025" t="str">
            <v>764.105</v>
          </cell>
          <cell r="K1025" t="str">
            <v>RICAVI E PROVENTI DI NATURA COMMERCIALE</v>
          </cell>
          <cell r="L1025" t="str">
            <v>NO</v>
          </cell>
          <cell r="N1025">
            <v>0</v>
          </cell>
          <cell r="O1025">
            <v>0</v>
          </cell>
          <cell r="P1025">
            <v>0</v>
          </cell>
          <cell r="R1025">
            <v>0</v>
          </cell>
          <cell r="T1025">
            <v>0</v>
          </cell>
          <cell r="U1025">
            <v>0</v>
          </cell>
          <cell r="V1025">
            <v>0</v>
          </cell>
          <cell r="Y1025">
            <v>0</v>
          </cell>
          <cell r="AD1025">
            <v>0</v>
          </cell>
          <cell r="AE1025">
            <v>0</v>
          </cell>
        </row>
        <row r="1026">
          <cell r="F1026" t="str">
            <v>76410500005</v>
          </cell>
          <cell r="G1026" t="str">
            <v>Diritti per rilascio di certif. e cartelle cliniche</v>
          </cell>
          <cell r="H1026" t="str">
            <v>AA1070</v>
          </cell>
          <cell r="I1026">
            <v>76410500005</v>
          </cell>
          <cell r="J1026" t="str">
            <v>764.105.00005</v>
          </cell>
          <cell r="K1026" t="str">
            <v>Diritti per rilascio di certif. e cartelle cliniche</v>
          </cell>
          <cell r="L1026" t="str">
            <v>SI</v>
          </cell>
          <cell r="M1026" t="str">
            <v>A.9.A) Ricavi per prestazioni non sanitarie</v>
          </cell>
          <cell r="N1026">
            <v>35034</v>
          </cell>
          <cell r="O1026">
            <v>32000.27</v>
          </cell>
          <cell r="P1026">
            <v>51030.59</v>
          </cell>
          <cell r="Q1026">
            <v>33351.120000000003</v>
          </cell>
          <cell r="R1026">
            <v>36246.11</v>
          </cell>
          <cell r="S1026">
            <v>40763.599999999999</v>
          </cell>
          <cell r="T1026">
            <v>43360.800000000003</v>
          </cell>
          <cell r="U1026">
            <v>98684.084999999992</v>
          </cell>
          <cell r="V1026">
            <v>71707.17</v>
          </cell>
          <cell r="W1026">
            <v>79804.820000000007</v>
          </cell>
          <cell r="AB1026">
            <v>98684.084999999992</v>
          </cell>
          <cell r="AD1026">
            <v>98684.084999999992</v>
          </cell>
          <cell r="AE1026">
            <v>98684.09</v>
          </cell>
        </row>
        <row r="1027">
          <cell r="F1027" t="str">
            <v>76410500010</v>
          </cell>
          <cell r="G1027" t="str">
            <v>Fitti Commerciali</v>
          </cell>
          <cell r="H1027" t="str">
            <v>AA1080</v>
          </cell>
          <cell r="I1027">
            <v>76410500010</v>
          </cell>
          <cell r="J1027" t="str">
            <v>764.105.00010</v>
          </cell>
          <cell r="K1027" t="str">
            <v>Fitti Commerciali</v>
          </cell>
          <cell r="L1027" t="str">
            <v>SI</v>
          </cell>
          <cell r="M1027" t="str">
            <v>A.9.B) Fitti attivi ed altri proventi da attività immobiliari</v>
          </cell>
          <cell r="N1027">
            <v>3392.02</v>
          </cell>
          <cell r="O1027">
            <v>7129.83</v>
          </cell>
          <cell r="P1027">
            <v>7140.83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AB1027">
            <v>0</v>
          </cell>
          <cell r="AD1027">
            <v>0</v>
          </cell>
          <cell r="AE1027">
            <v>0</v>
          </cell>
        </row>
        <row r="1028">
          <cell r="F1028" t="str">
            <v>76410500015</v>
          </cell>
          <cell r="G1028" t="str">
            <v>Sprimentaz. cliniche e farmaci</v>
          </cell>
          <cell r="H1028" t="str">
            <v>AA0660</v>
          </cell>
          <cell r="I1028">
            <v>76410500015</v>
          </cell>
          <cell r="J1028" t="str">
            <v>764.105.00015</v>
          </cell>
          <cell r="K1028" t="str">
            <v>Sprimentaz. cliniche e farmaci</v>
          </cell>
          <cell r="L1028" t="str">
            <v>SI</v>
          </cell>
          <cell r="M1028" t="str">
            <v xml:space="preserve">A.4.C)  Ricavi per prestazioni sanitarie e sociosanitarie a rilevanza sanitaria erogate a privati </v>
          </cell>
          <cell r="N1028">
            <v>190197</v>
          </cell>
          <cell r="O1028">
            <v>74719</v>
          </cell>
          <cell r="P1028">
            <v>17320</v>
          </cell>
          <cell r="Q1028">
            <v>55256</v>
          </cell>
          <cell r="R1028">
            <v>47913</v>
          </cell>
          <cell r="S1028">
            <v>4488</v>
          </cell>
          <cell r="T1028">
            <v>4966</v>
          </cell>
          <cell r="U1028">
            <v>70840.5</v>
          </cell>
          <cell r="V1028">
            <v>47667</v>
          </cell>
          <cell r="W1028">
            <v>49067</v>
          </cell>
          <cell r="AB1028">
            <v>70840.5</v>
          </cell>
          <cell r="AD1028">
            <v>70840.5</v>
          </cell>
          <cell r="AE1028">
            <v>70840.5</v>
          </cell>
        </row>
        <row r="1029">
          <cell r="F1029" t="str">
            <v>76410500020</v>
          </cell>
          <cell r="G1029" t="str">
            <v>Camere a pagamento</v>
          </cell>
          <cell r="H1029" t="str">
            <v>AA1070</v>
          </cell>
          <cell r="I1029">
            <v>76410500020</v>
          </cell>
          <cell r="J1029" t="str">
            <v>764.105.00020</v>
          </cell>
          <cell r="K1029" t="str">
            <v>Camere a pagamento</v>
          </cell>
          <cell r="L1029" t="str">
            <v>SI</v>
          </cell>
          <cell r="M1029" t="str">
            <v>A.9.A) Ricavi per prestazioni non sanitarie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6225.9</v>
          </cell>
          <cell r="S1029">
            <v>0</v>
          </cell>
          <cell r="T1029">
            <v>0</v>
          </cell>
          <cell r="U1029">
            <v>10428.645</v>
          </cell>
          <cell r="V1029">
            <v>6952.43</v>
          </cell>
          <cell r="W1029">
            <v>6952.43</v>
          </cell>
          <cell r="AB1029">
            <v>10428.645</v>
          </cell>
          <cell r="AD1029">
            <v>10428.645</v>
          </cell>
          <cell r="AE1029">
            <v>10428.65</v>
          </cell>
        </row>
        <row r="1030">
          <cell r="F1030" t="str">
            <v>76410500025</v>
          </cell>
          <cell r="G1030" t="str">
            <v>Rette accompagnatori</v>
          </cell>
          <cell r="H1030" t="str">
            <v>AA1070</v>
          </cell>
          <cell r="I1030">
            <v>76410500025</v>
          </cell>
          <cell r="J1030" t="str">
            <v>764.105.00025</v>
          </cell>
          <cell r="K1030" t="str">
            <v>Rette accompagnatori</v>
          </cell>
          <cell r="L1030" t="str">
            <v>SI</v>
          </cell>
          <cell r="M1030" t="str">
            <v>A.9.A) Ricavi per prestazioni non sanitarie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AB1030">
            <v>0</v>
          </cell>
          <cell r="AD1030">
            <v>0</v>
          </cell>
          <cell r="AE1030">
            <v>0</v>
          </cell>
        </row>
        <row r="1031">
          <cell r="F1031" t="str">
            <v>76410500030</v>
          </cell>
          <cell r="G1031" t="str">
            <v>Altri proventi di natura commerciale</v>
          </cell>
          <cell r="H1031" t="str">
            <v>AA1070</v>
          </cell>
          <cell r="I1031">
            <v>76410500030</v>
          </cell>
          <cell r="J1031" t="str">
            <v>764.105.00030</v>
          </cell>
          <cell r="K1031" t="str">
            <v>Altri proventi di natura commerciale</v>
          </cell>
          <cell r="L1031" t="str">
            <v>SI</v>
          </cell>
          <cell r="M1031" t="str">
            <v>A.9.A) Ricavi per prestazioni non sanitarie</v>
          </cell>
          <cell r="N1031">
            <v>139565.09</v>
          </cell>
          <cell r="O1031">
            <v>225073.65</v>
          </cell>
          <cell r="P1031">
            <v>198474.19</v>
          </cell>
          <cell r="Q1031">
            <v>179539.02666666664</v>
          </cell>
          <cell r="R1031">
            <v>190964.77</v>
          </cell>
          <cell r="S1031">
            <v>227281.41</v>
          </cell>
          <cell r="T1031">
            <v>230404.9</v>
          </cell>
          <cell r="U1031">
            <v>257706.47499999998</v>
          </cell>
          <cell r="V1031">
            <v>272021.25</v>
          </cell>
          <cell r="W1031">
            <v>273983.14</v>
          </cell>
          <cell r="AB1031">
            <v>257706.47499999998</v>
          </cell>
          <cell r="AD1031">
            <v>257706.47499999998</v>
          </cell>
          <cell r="AE1031">
            <v>257706.48</v>
          </cell>
        </row>
        <row r="1032">
          <cell r="F1032" t="str">
            <v>764110</v>
          </cell>
          <cell r="G1032" t="str">
            <v>ALTRI RICAVI E PROVENTI</v>
          </cell>
          <cell r="I1032">
            <v>764110</v>
          </cell>
          <cell r="J1032" t="str">
            <v>764.110</v>
          </cell>
          <cell r="K1032" t="str">
            <v>ALTRI RICAVI E PROVENTI</v>
          </cell>
          <cell r="L1032" t="str">
            <v>NO</v>
          </cell>
          <cell r="N1032">
            <v>0</v>
          </cell>
          <cell r="O1032">
            <v>0</v>
          </cell>
          <cell r="P1032">
            <v>0</v>
          </cell>
          <cell r="R1032">
            <v>0</v>
          </cell>
          <cell r="T1032">
            <v>0</v>
          </cell>
          <cell r="U1032">
            <v>0</v>
          </cell>
          <cell r="V1032">
            <v>0</v>
          </cell>
          <cell r="AB1032">
            <v>0</v>
          </cell>
          <cell r="AD1032">
            <v>0</v>
          </cell>
          <cell r="AE1032">
            <v>0</v>
          </cell>
        </row>
        <row r="1033">
          <cell r="F1033" t="str">
            <v>76411000005</v>
          </cell>
          <cell r="G1033" t="str">
            <v>Multe, ammende e contravv. vigili sanit.</v>
          </cell>
          <cell r="H1033" t="str">
            <v>AA1070</v>
          </cell>
          <cell r="I1033">
            <v>76411000005</v>
          </cell>
          <cell r="J1033" t="str">
            <v>764.110.00005</v>
          </cell>
          <cell r="K1033" t="str">
            <v>Multe, ammende e contravv. vigili sanitari</v>
          </cell>
          <cell r="L1033" t="str">
            <v>SI</v>
          </cell>
          <cell r="M1033" t="str">
            <v>A.9.A) Ricavi per prestazioni non sanitarie</v>
          </cell>
          <cell r="N1033">
            <v>0</v>
          </cell>
          <cell r="O1033">
            <v>60055.67</v>
          </cell>
          <cell r="P1033">
            <v>541658.79</v>
          </cell>
          <cell r="Q1033">
            <v>0</v>
          </cell>
          <cell r="R1033">
            <v>0</v>
          </cell>
          <cell r="S1033">
            <v>5333.33</v>
          </cell>
          <cell r="T1033">
            <v>12864.73</v>
          </cell>
          <cell r="U1033">
            <v>150567.79499999998</v>
          </cell>
          <cell r="V1033">
            <v>100378.53</v>
          </cell>
          <cell r="W1033">
            <v>98376.47</v>
          </cell>
          <cell r="AB1033">
            <v>150567.79499999998</v>
          </cell>
          <cell r="AD1033">
            <v>150567.79499999998</v>
          </cell>
          <cell r="AE1033">
            <v>150567.79999999999</v>
          </cell>
        </row>
        <row r="1034">
          <cell r="F1034" t="str">
            <v>76411000010</v>
          </cell>
          <cell r="G1034" t="str">
            <v>Fitti attivi</v>
          </cell>
          <cell r="H1034" t="str">
            <v>AA1080</v>
          </cell>
          <cell r="I1034">
            <v>76411000010</v>
          </cell>
          <cell r="J1034" t="str">
            <v>764.110.00010</v>
          </cell>
          <cell r="K1034" t="str">
            <v>Fitti attivi</v>
          </cell>
          <cell r="L1034" t="str">
            <v>SI</v>
          </cell>
          <cell r="M1034" t="str">
            <v>A.9.B) Fitti attivi ed altri proventi da attività immobiliari</v>
          </cell>
          <cell r="N1034">
            <v>144045</v>
          </cell>
          <cell r="O1034">
            <v>144045</v>
          </cell>
          <cell r="P1034">
            <v>144021</v>
          </cell>
          <cell r="Q1034">
            <v>144045</v>
          </cell>
          <cell r="R1034">
            <v>144045</v>
          </cell>
          <cell r="S1034">
            <v>147802.4</v>
          </cell>
          <cell r="T1034">
            <v>149407.07</v>
          </cell>
          <cell r="U1034">
            <v>148498.715</v>
          </cell>
          <cell r="V1034">
            <v>143165.81</v>
          </cell>
          <cell r="W1034">
            <v>154221.07999999999</v>
          </cell>
          <cell r="AB1034">
            <v>148498.715</v>
          </cell>
          <cell r="AD1034">
            <v>148498.715</v>
          </cell>
          <cell r="AE1034">
            <v>148498.72</v>
          </cell>
        </row>
        <row r="1035">
          <cell r="F1035" t="str">
            <v>76411000015</v>
          </cell>
          <cell r="G1035" t="str">
            <v>Attivita di Didattica</v>
          </cell>
          <cell r="H1035" t="str">
            <v>AA1070</v>
          </cell>
          <cell r="I1035">
            <v>76411000015</v>
          </cell>
          <cell r="J1035" t="str">
            <v>764.110.00015</v>
          </cell>
          <cell r="K1035" t="str">
            <v>Attivita di didattica</v>
          </cell>
          <cell r="L1035" t="str">
            <v>SI</v>
          </cell>
          <cell r="M1035" t="str">
            <v>A.9.A) Ricavi per prestazioni non sanitarie</v>
          </cell>
          <cell r="N1035">
            <v>100723.94</v>
          </cell>
          <cell r="O1035">
            <v>27995.119999999999</v>
          </cell>
          <cell r="P1035">
            <v>33287.519999999997</v>
          </cell>
          <cell r="Q1035">
            <v>62252.68</v>
          </cell>
          <cell r="R1035">
            <v>78529.710000000006</v>
          </cell>
          <cell r="S1035">
            <v>15014.67</v>
          </cell>
          <cell r="T1035">
            <v>39872.199999999997</v>
          </cell>
          <cell r="U1035">
            <v>39540.445</v>
          </cell>
          <cell r="V1035">
            <v>29953.1</v>
          </cell>
          <cell r="W1035">
            <v>30858.32</v>
          </cell>
          <cell r="AB1035">
            <v>39540.445</v>
          </cell>
          <cell r="AD1035">
            <v>39540.445</v>
          </cell>
          <cell r="AE1035">
            <v>39540.449999999997</v>
          </cell>
        </row>
        <row r="1036">
          <cell r="F1036" t="str">
            <v>76411000020</v>
          </cell>
          <cell r="G1036" t="str">
            <v>Altri ricavi e proventi</v>
          </cell>
          <cell r="H1036" t="str">
            <v>AA1090</v>
          </cell>
          <cell r="I1036">
            <v>76411000040</v>
          </cell>
          <cell r="J1036" t="str">
            <v>764.110.00040</v>
          </cell>
          <cell r="K1036" t="str">
            <v>Altri ricavi e proventi</v>
          </cell>
          <cell r="L1036" t="str">
            <v>SI</v>
          </cell>
          <cell r="M1036" t="str">
            <v>A.9.C) Altri proventi diversi</v>
          </cell>
          <cell r="N1036">
            <v>2239315.5</v>
          </cell>
          <cell r="O1036">
            <v>1916879.44</v>
          </cell>
          <cell r="P1036">
            <v>7270816.75</v>
          </cell>
          <cell r="Q1036">
            <v>95273.8</v>
          </cell>
          <cell r="R1036">
            <v>1301605.29</v>
          </cell>
          <cell r="S1036">
            <v>3306.93</v>
          </cell>
          <cell r="T1036">
            <v>193300.04</v>
          </cell>
          <cell r="U1036">
            <v>3852.6449999999995</v>
          </cell>
          <cell r="V1036">
            <v>2606.4299999999998</v>
          </cell>
          <cell r="W1036">
            <v>2684.43</v>
          </cell>
          <cell r="AB1036">
            <v>3852.6449999999995</v>
          </cell>
          <cell r="AD1036">
            <v>3852.6449999999995</v>
          </cell>
          <cell r="AE1036">
            <v>3852.65</v>
          </cell>
        </row>
        <row r="1037">
          <cell r="F1037" t="str">
            <v>76410500035</v>
          </cell>
          <cell r="G1037" t="str">
            <v>Sterilizzazione incentivi funzioni tecniche art. 113 D.lgs 50/2016</v>
          </cell>
          <cell r="H1037" t="str">
            <v>AA1090</v>
          </cell>
          <cell r="I1037">
            <v>76411000045</v>
          </cell>
          <cell r="J1037" t="str">
            <v>764.110.00045</v>
          </cell>
          <cell r="K1037" t="str">
            <v xml:space="preserve"> Sterilizzazione incentivi funzioni tecniche art. 113 D.lgs 50/2016</v>
          </cell>
          <cell r="L1037" t="str">
            <v>SI</v>
          </cell>
          <cell r="M1037" t="str">
            <v>A.9.C) Altri proventi diversi</v>
          </cell>
          <cell r="N1037">
            <v>0</v>
          </cell>
          <cell r="O1037">
            <v>0</v>
          </cell>
          <cell r="P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AD1037">
            <v>0</v>
          </cell>
          <cell r="AE1037">
            <v>0</v>
          </cell>
        </row>
        <row r="1038">
          <cell r="F1038" t="str">
            <v>764125</v>
          </cell>
          <cell r="G1038" t="str">
            <v>RICAVI PER PREST.SAN. EROGATE IN REG. DI INTRAMOENIA</v>
          </cell>
          <cell r="I1038">
            <v>764125</v>
          </cell>
          <cell r="J1038" t="str">
            <v>764.125</v>
          </cell>
          <cell r="K1038" t="str">
            <v>RICAVI PER PREST.SAN. EROGATE IN REG. DI INTRAMOENIA</v>
          </cell>
          <cell r="L1038" t="str">
            <v>NO</v>
          </cell>
          <cell r="N1038">
            <v>0</v>
          </cell>
          <cell r="O1038">
            <v>0</v>
          </cell>
          <cell r="P1038">
            <v>0</v>
          </cell>
          <cell r="R1038">
            <v>0</v>
          </cell>
          <cell r="T1038">
            <v>0</v>
          </cell>
          <cell r="U1038">
            <v>0</v>
          </cell>
          <cell r="V1038">
            <v>0</v>
          </cell>
          <cell r="AD1038">
            <v>0</v>
          </cell>
          <cell r="AE1038">
            <v>0</v>
          </cell>
        </row>
        <row r="1039">
          <cell r="F1039" t="str">
            <v>76412500005</v>
          </cell>
          <cell r="G1039" t="str">
            <v>Proventi per libera profess.Area ospedaliera</v>
          </cell>
          <cell r="H1039" t="str">
            <v>AA0680</v>
          </cell>
          <cell r="I1039">
            <v>76412500005</v>
          </cell>
          <cell r="J1039" t="str">
            <v>764.125.00005</v>
          </cell>
          <cell r="K1039" t="str">
            <v>Proventi per libera profess. - Area ospedaliera</v>
          </cell>
          <cell r="L1039" t="str">
            <v>SI</v>
          </cell>
          <cell r="M1039" t="str">
            <v>A.4.D.1)  Ricavi per prestazioni sanitarie intramoenia - Area ospedaliera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20368.509999999998</v>
          </cell>
          <cell r="W1039">
            <v>21252.02</v>
          </cell>
          <cell r="AB1039">
            <v>0</v>
          </cell>
          <cell r="AD1039">
            <v>0</v>
          </cell>
          <cell r="AE1039">
            <v>0</v>
          </cell>
        </row>
        <row r="1040">
          <cell r="F1040" t="str">
            <v>76412500010</v>
          </cell>
          <cell r="G1040" t="str">
            <v>Proventi per lib.profess.-Area specialistica</v>
          </cell>
          <cell r="H1040" t="str">
            <v>AA0690</v>
          </cell>
          <cell r="I1040">
            <v>76412500010</v>
          </cell>
          <cell r="J1040" t="str">
            <v>764.125.00010</v>
          </cell>
          <cell r="K1040" t="str">
            <v>Proventi per libera profess. - Area specialistica</v>
          </cell>
          <cell r="L1040" t="str">
            <v>SI</v>
          </cell>
          <cell r="M1040" t="str">
            <v>A.4.D.2)  Ricavi per prestazioni sanitarie intramoenia - Area specialistica</v>
          </cell>
          <cell r="N1040">
            <v>2897324.14</v>
          </cell>
          <cell r="O1040">
            <v>2436830.25</v>
          </cell>
          <cell r="P1040">
            <v>2905740.22</v>
          </cell>
          <cell r="Q1040">
            <v>2987378.813333333</v>
          </cell>
          <cell r="R1040">
            <v>3551366.3</v>
          </cell>
          <cell r="S1040">
            <v>2994289.09</v>
          </cell>
          <cell r="T1040">
            <v>3487662.86</v>
          </cell>
          <cell r="U1040">
            <v>3336736.7800000003</v>
          </cell>
          <cell r="V1040">
            <v>2486411.63</v>
          </cell>
          <cell r="W1040">
            <v>2854365.42</v>
          </cell>
          <cell r="AB1040">
            <v>3336736.7800000003</v>
          </cell>
          <cell r="AD1040">
            <v>3336736.7800000003</v>
          </cell>
          <cell r="AE1040">
            <v>3336736.78</v>
          </cell>
        </row>
        <row r="1041">
          <cell r="F1041" t="str">
            <v>76412500015</v>
          </cell>
          <cell r="G1041" t="str">
            <v>Prov.per lib.prof.-Area sanità pubb.(leg.veter.)</v>
          </cell>
          <cell r="H1041" t="str">
            <v>AA0700</v>
          </cell>
          <cell r="I1041">
            <v>76412500015</v>
          </cell>
          <cell r="J1041" t="str">
            <v>764.125.00015</v>
          </cell>
          <cell r="K1041" t="str">
            <v>Proventi per libera profess. - Area sanità pubb.(leg.veter.)</v>
          </cell>
          <cell r="L1041" t="str">
            <v>SI</v>
          </cell>
          <cell r="M1041" t="str">
            <v>A.4.D.3)  Ricavi per prestazioni sanitarie intramoenia - Area sanità pubblica</v>
          </cell>
          <cell r="N1041">
            <v>1888.2</v>
          </cell>
          <cell r="O1041">
            <v>1760</v>
          </cell>
          <cell r="P1041">
            <v>2091.91</v>
          </cell>
          <cell r="Q1041">
            <v>866.66666666666663</v>
          </cell>
          <cell r="R1041">
            <v>870</v>
          </cell>
          <cell r="S1041">
            <v>526.66999999999996</v>
          </cell>
          <cell r="T1041">
            <v>395</v>
          </cell>
          <cell r="U1041">
            <v>0</v>
          </cell>
          <cell r="V1041">
            <v>20</v>
          </cell>
          <cell r="W1041">
            <v>20</v>
          </cell>
          <cell r="AB1041">
            <v>0</v>
          </cell>
          <cell r="AD1041">
            <v>0</v>
          </cell>
          <cell r="AE1041">
            <v>0</v>
          </cell>
        </row>
        <row r="1042">
          <cell r="F1042" t="str">
            <v>76412500020</v>
          </cell>
          <cell r="G1042" t="str">
            <v>Prov.per prest.di consul.(CCNL.art.55 e artt.57-58)</v>
          </cell>
          <cell r="H1042" t="str">
            <v>AA0710</v>
          </cell>
          <cell r="I1042">
            <v>76412500020</v>
          </cell>
          <cell r="J1042" t="str">
            <v>764.125.00020</v>
          </cell>
          <cell r="K1042" t="str">
            <v>Proventi per prestaz. di consul. (CCNL.art.55 e artt.57-58)</v>
          </cell>
          <cell r="L1042" t="str">
            <v>SI</v>
          </cell>
          <cell r="M1042" t="str">
            <v>A.4.D.4)  Ricavi per prestazioni sanitarie intramoenia - Consulenze (ex art. 55 c.1 lett. c), d) ed ex art. 57-58)</v>
          </cell>
          <cell r="N1042">
            <v>358695.55</v>
          </cell>
          <cell r="O1042">
            <v>478165.12</v>
          </cell>
          <cell r="P1042">
            <v>616040.43000000005</v>
          </cell>
          <cell r="Q1042">
            <v>304760.08</v>
          </cell>
          <cell r="R1042">
            <v>353608.85</v>
          </cell>
          <cell r="S1042">
            <v>304490.95</v>
          </cell>
          <cell r="T1042">
            <v>325088.96000000002</v>
          </cell>
          <cell r="U1042">
            <v>220292.84999999998</v>
          </cell>
          <cell r="V1042">
            <v>167301.9</v>
          </cell>
          <cell r="W1042">
            <v>211841.9</v>
          </cell>
          <cell r="AD1042">
            <v>0</v>
          </cell>
          <cell r="AE1042">
            <v>0</v>
          </cell>
        </row>
        <row r="1043">
          <cell r="F1043" t="str">
            <v>76412500025</v>
          </cell>
          <cell r="G1043" t="str">
            <v>Prov. per prest.di consul.ad Asl/Ao/Irccs e Pol.Reg</v>
          </cell>
          <cell r="H1043" t="str">
            <v>AA0720</v>
          </cell>
          <cell r="I1043">
            <v>76412500025</v>
          </cell>
          <cell r="J1043" t="str">
            <v>764.125.00025</v>
          </cell>
          <cell r="K1043" t="str">
            <v>Proventi per prestaz. di consul. ad Asl/Ao/Irccs e Pol.Reg</v>
          </cell>
          <cell r="L1043" t="str">
            <v>SI</v>
          </cell>
          <cell r="M1043" t="str">
            <v>A.4.D.5)  Ricavi per prestazioni sanitarie intramoenia - Consulenze (ex art. 55 c.1 lett. c), d) ed ex art. 57-58) (Aziende sanitarie pubbliche della Regione)</v>
          </cell>
          <cell r="N1043">
            <v>15625</v>
          </cell>
          <cell r="O1043">
            <v>51350</v>
          </cell>
          <cell r="P1043">
            <v>40264</v>
          </cell>
          <cell r="Q1043">
            <v>26146.666666666668</v>
          </cell>
          <cell r="R1043">
            <v>142705</v>
          </cell>
          <cell r="S1043">
            <v>252806.16</v>
          </cell>
          <cell r="T1043">
            <v>397244.44</v>
          </cell>
          <cell r="U1043">
            <v>244820.11499999999</v>
          </cell>
          <cell r="V1043">
            <v>166613.41</v>
          </cell>
          <cell r="W1043">
            <v>171941.41</v>
          </cell>
          <cell r="AD1043">
            <v>0</v>
          </cell>
          <cell r="AE1043">
            <v>0</v>
          </cell>
        </row>
        <row r="1044">
          <cell r="F1044" t="str">
            <v>76412500030</v>
          </cell>
          <cell r="G1044" t="str">
            <v>Ricavi per prestaz.san. intramoenia-Altro</v>
          </cell>
          <cell r="H1044" t="str">
            <v>AA0730</v>
          </cell>
          <cell r="I1044">
            <v>76412500030</v>
          </cell>
          <cell r="J1044" t="str">
            <v>764.125.00030</v>
          </cell>
          <cell r="K1044" t="str">
            <v>Ricavi per prestaz. sanit. intramoenia - Altro</v>
          </cell>
          <cell r="L1044" t="str">
            <v>SI</v>
          </cell>
          <cell r="M1044" t="str">
            <v>A.4.D.6)  Ricavi per prestazioni sanitarie intramoenia - Altro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AD1044">
            <v>0</v>
          </cell>
          <cell r="AE1044">
            <v>0</v>
          </cell>
        </row>
        <row r="1045">
          <cell r="F1045" t="str">
            <v>76412500035</v>
          </cell>
          <cell r="G1045" t="str">
            <v>Ricavi per prest.san.intramoenia-Altro(Asl/Ao/Irccs</v>
          </cell>
          <cell r="H1045" t="str">
            <v>AA0740</v>
          </cell>
          <cell r="I1045">
            <v>76412500035</v>
          </cell>
          <cell r="J1045" t="str">
            <v>764.125.00035</v>
          </cell>
          <cell r="K1045" t="str">
            <v>Ricavi per prestaz. sanit. Intramoenia - Altro (Asl/Ao/Irccs)</v>
          </cell>
          <cell r="L1045" t="str">
            <v>SI</v>
          </cell>
          <cell r="M1045" t="str">
            <v>A.4.D.7)  Ricavi per prestazioni sanitarie intramoenia - Altro (Aziende sanitarie pubbliche della Regione)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AD1045">
            <v>0</v>
          </cell>
          <cell r="AE1045">
            <v>0</v>
          </cell>
        </row>
        <row r="1046">
          <cell r="F1046" t="str">
            <v>767</v>
          </cell>
          <cell r="G1046" t="str">
            <v>CONCORSI, RECUPERI, RIMBORSI</v>
          </cell>
          <cell r="I1046">
            <v>767</v>
          </cell>
          <cell r="J1046" t="str">
            <v>767</v>
          </cell>
          <cell r="K1046" t="str">
            <v>CONCORSI, RECUPERI, RIMBORSI</v>
          </cell>
          <cell r="L1046" t="str">
            <v>NO</v>
          </cell>
          <cell r="N1046">
            <v>0</v>
          </cell>
          <cell r="O1046">
            <v>0</v>
          </cell>
          <cell r="P1046">
            <v>0</v>
          </cell>
          <cell r="R1046">
            <v>0</v>
          </cell>
          <cell r="T1046">
            <v>0</v>
          </cell>
          <cell r="U1046">
            <v>0</v>
          </cell>
          <cell r="V1046">
            <v>0</v>
          </cell>
          <cell r="AD1046">
            <v>0</v>
          </cell>
          <cell r="AE1046">
            <v>0</v>
          </cell>
        </row>
        <row r="1047">
          <cell r="F1047" t="str">
            <v>767100</v>
          </cell>
          <cell r="G1047" t="str">
            <v>CONCORSI, RECUPERI, RIMBORSI</v>
          </cell>
          <cell r="I1047">
            <v>767100</v>
          </cell>
          <cell r="J1047" t="str">
            <v>767.100</v>
          </cell>
          <cell r="K1047" t="str">
            <v>CONCORSI, RECUPERI, RIMBORSI</v>
          </cell>
          <cell r="L1047" t="str">
            <v>NO</v>
          </cell>
          <cell r="N1047">
            <v>0</v>
          </cell>
          <cell r="O1047">
            <v>0</v>
          </cell>
          <cell r="P1047">
            <v>0</v>
          </cell>
          <cell r="R1047">
            <v>0</v>
          </cell>
          <cell r="T1047">
            <v>0</v>
          </cell>
          <cell r="U1047">
            <v>0</v>
          </cell>
          <cell r="V1047">
            <v>0</v>
          </cell>
          <cell r="AD1047">
            <v>0</v>
          </cell>
          <cell r="AE1047">
            <v>0</v>
          </cell>
        </row>
        <row r="1048">
          <cell r="F1048" t="str">
            <v>76710000005</v>
          </cell>
          <cell r="G1048" t="str">
            <v>Conc. da parte del pers. nelle spese(vitto,allog.)</v>
          </cell>
          <cell r="H1048" t="str">
            <v>AA0930</v>
          </cell>
          <cell r="I1048">
            <v>76710000005</v>
          </cell>
          <cell r="J1048" t="str">
            <v>767.100.00005</v>
          </cell>
          <cell r="K1048" t="str">
            <v>Conc. da parte del pers. nelle spese (vitto,allog.)</v>
          </cell>
          <cell r="L1048" t="str">
            <v>SI</v>
          </cell>
          <cell r="M1048" t="str">
            <v>A.5.E.3) Altri concorsi, recuperi e rimborsi da privati</v>
          </cell>
          <cell r="N1048">
            <v>0</v>
          </cell>
          <cell r="O1048">
            <v>0</v>
          </cell>
          <cell r="P1048">
            <v>255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AD1048">
            <v>0</v>
          </cell>
          <cell r="AE1048">
            <v>0</v>
          </cell>
        </row>
        <row r="1049">
          <cell r="F1049" t="str">
            <v>76710000010</v>
          </cell>
          <cell r="G1049" t="str">
            <v>Rimb. e recup. per trasp. di Organi, plasma, sangue</v>
          </cell>
          <cell r="H1049" t="str">
            <v>AA0430</v>
          </cell>
          <cell r="I1049">
            <v>76710000010</v>
          </cell>
          <cell r="J1049" t="str">
            <v>767.100.00010</v>
          </cell>
          <cell r="K1049" t="str">
            <v>Rimb. e recup. per trasp. di organi, plasma, sangue</v>
          </cell>
          <cell r="L1049" t="str">
            <v>SI</v>
          </cell>
          <cell r="M1049" t="str">
            <v xml:space="preserve">A.4.A.1.15) Altre prestazioni sanitarie e socio-sanitarie a rilevanza sanitaria </v>
          </cell>
          <cell r="N1049">
            <v>23637.51</v>
          </cell>
          <cell r="O1049">
            <v>22081.17</v>
          </cell>
          <cell r="P1049">
            <v>0</v>
          </cell>
          <cell r="Q1049">
            <v>10505.56</v>
          </cell>
          <cell r="R1049">
            <v>7879.17</v>
          </cell>
          <cell r="S1049">
            <v>0</v>
          </cell>
          <cell r="T1049">
            <v>20704.64</v>
          </cell>
          <cell r="U1049">
            <v>4436.28</v>
          </cell>
          <cell r="V1049">
            <v>2957.52</v>
          </cell>
          <cell r="W1049">
            <v>2957.52</v>
          </cell>
          <cell r="AB1049">
            <v>4436.28</v>
          </cell>
          <cell r="AD1049">
            <v>4436.28</v>
          </cell>
          <cell r="AE1049">
            <v>4436.28</v>
          </cell>
        </row>
        <row r="1050">
          <cell r="F1050" t="str">
            <v>76710000015</v>
          </cell>
          <cell r="G1050" t="str">
            <v>Rimb. e recup. per trasp. di Organi, plasma, sangue-da Privati ed enti</v>
          </cell>
          <cell r="H1050" t="str">
            <v>AA0660</v>
          </cell>
          <cell r="I1050">
            <v>76710000012</v>
          </cell>
          <cell r="J1050" t="str">
            <v>767.100.00012</v>
          </cell>
          <cell r="K1050" t="str">
            <v>Rimb. e recup. per trasp. di organi, plasma, sangue-da Privati ed enti</v>
          </cell>
          <cell r="L1050" t="str">
            <v>SI</v>
          </cell>
          <cell r="M1050" t="str">
            <v xml:space="preserve">A.4.C)  Ricavi per prestazioni sanitarie e sociosanitarie a rilevanza sanitaria erogate a privati </v>
          </cell>
          <cell r="N1050">
            <v>0</v>
          </cell>
          <cell r="O1050">
            <v>0</v>
          </cell>
          <cell r="P1050">
            <v>46634.17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AB1050">
            <v>0</v>
          </cell>
          <cell r="AD1050">
            <v>0</v>
          </cell>
          <cell r="AE1050">
            <v>0</v>
          </cell>
        </row>
        <row r="1051">
          <cell r="F1051" t="str">
            <v>76710000020</v>
          </cell>
          <cell r="G1051" t="str">
            <v>Rimb. e rec. per trasp. portat. handicap L.R.4/2003</v>
          </cell>
          <cell r="H1051" t="str">
            <v>AA0870</v>
          </cell>
          <cell r="I1051">
            <v>76710000020</v>
          </cell>
          <cell r="J1051" t="str">
            <v>767.100.00020</v>
          </cell>
          <cell r="K1051" t="str">
            <v>Rimb. e recup. per trasp. portat. handicap L.R.4/2003</v>
          </cell>
          <cell r="L1051" t="str">
            <v>SI</v>
          </cell>
          <cell r="M1051" t="str">
            <v>A.5.D.3) Altri concorsi, recuperi e rimborsi da parte di altri soggetti pubblici</v>
          </cell>
          <cell r="N1051">
            <v>336935.5</v>
          </cell>
          <cell r="O1051">
            <v>263662</v>
          </cell>
          <cell r="P1051">
            <v>484045.98</v>
          </cell>
          <cell r="Q1051">
            <v>0</v>
          </cell>
          <cell r="R1051">
            <v>350970.2</v>
          </cell>
          <cell r="S1051">
            <v>196666.67</v>
          </cell>
          <cell r="T1051">
            <v>350970.23</v>
          </cell>
          <cell r="U1051">
            <v>131613.79499999998</v>
          </cell>
          <cell r="V1051">
            <v>169025.67</v>
          </cell>
          <cell r="W1051">
            <v>256518.47</v>
          </cell>
          <cell r="AB1051">
            <v>281448.13</v>
          </cell>
          <cell r="AD1051">
            <v>281448.13</v>
          </cell>
          <cell r="AE1051">
            <v>281448.13</v>
          </cell>
        </row>
        <row r="1052">
          <cell r="F1052" t="str">
            <v>76710000025</v>
          </cell>
          <cell r="G1052" t="str">
            <v>Recup. per indenn. INAIL inabil. temporanea</v>
          </cell>
          <cell r="H1052" t="str">
            <v>AA0870</v>
          </cell>
          <cell r="I1052">
            <v>76710000025</v>
          </cell>
          <cell r="J1052" t="str">
            <v>767.100.00025</v>
          </cell>
          <cell r="K1052" t="str">
            <v>Recup. per indenn. INAIL inabil. temporanea</v>
          </cell>
          <cell r="L1052" t="str">
            <v>SI</v>
          </cell>
          <cell r="M1052" t="str">
            <v>A.5.D.3) Altri concorsi, recuperi e rimborsi da parte di altri soggetti pubblici</v>
          </cell>
          <cell r="N1052">
            <v>239136.5</v>
          </cell>
          <cell r="O1052">
            <v>426322.85</v>
          </cell>
          <cell r="P1052">
            <v>79512.62</v>
          </cell>
          <cell r="Q1052">
            <v>159946.53333333333</v>
          </cell>
          <cell r="R1052">
            <v>155119.54999999999</v>
          </cell>
          <cell r="S1052">
            <v>98013.16</v>
          </cell>
          <cell r="T1052">
            <v>118784.78</v>
          </cell>
          <cell r="U1052">
            <v>182448.64499999999</v>
          </cell>
          <cell r="V1052">
            <v>137228.10999999999</v>
          </cell>
          <cell r="W1052">
            <v>156019.43</v>
          </cell>
          <cell r="AB1052">
            <v>182448.64499999999</v>
          </cell>
          <cell r="AD1052">
            <v>182448.64499999999</v>
          </cell>
          <cell r="AE1052">
            <v>182448.65</v>
          </cell>
        </row>
        <row r="1053">
          <cell r="F1053" t="str">
            <v>76710000030</v>
          </cell>
          <cell r="G1053" t="str">
            <v>Altri rimborsi e recuperi</v>
          </cell>
          <cell r="H1053" t="str">
            <v>AA0930</v>
          </cell>
          <cell r="I1053">
            <v>76710000030</v>
          </cell>
          <cell r="J1053" t="str">
            <v>767.100.00030</v>
          </cell>
          <cell r="K1053" t="str">
            <v>Altri rimborsi e recuperi</v>
          </cell>
          <cell r="L1053" t="str">
            <v>SI</v>
          </cell>
          <cell r="M1053" t="str">
            <v>A.5.E.3) Altri concorsi, recuperi e rimborsi da privati</v>
          </cell>
          <cell r="N1053">
            <v>230449.16</v>
          </cell>
          <cell r="O1053">
            <v>358483.96</v>
          </cell>
          <cell r="P1053">
            <v>158204.12</v>
          </cell>
          <cell r="Q1053">
            <v>396228.69333333336</v>
          </cell>
          <cell r="R1053">
            <v>580818.75</v>
          </cell>
          <cell r="S1053">
            <v>258526.81</v>
          </cell>
          <cell r="T1053">
            <v>289382.06</v>
          </cell>
          <cell r="U1053">
            <v>290703.77500000002</v>
          </cell>
          <cell r="V1053">
            <v>313462.21999999997</v>
          </cell>
          <cell r="W1053">
            <v>380041.25</v>
          </cell>
          <cell r="AB1053">
            <v>291703.77500000002</v>
          </cell>
          <cell r="AD1053">
            <v>291703.77500000002</v>
          </cell>
          <cell r="AE1053">
            <v>291703.78000000003</v>
          </cell>
        </row>
        <row r="1054">
          <cell r="F1054" t="str">
            <v>76710000035</v>
          </cell>
          <cell r="G1054" t="str">
            <v>Contr/rec x partecipazione concorso</v>
          </cell>
          <cell r="H1054" t="str">
            <v>AA0930</v>
          </cell>
          <cell r="L1054" t="str">
            <v>SI</v>
          </cell>
          <cell r="S1054">
            <v>0</v>
          </cell>
          <cell r="T1054">
            <v>0</v>
          </cell>
          <cell r="U1054">
            <v>14670</v>
          </cell>
          <cell r="V1054">
            <v>10290</v>
          </cell>
          <cell r="W1054">
            <v>10870</v>
          </cell>
          <cell r="AB1054">
            <v>14670</v>
          </cell>
          <cell r="AD1054">
            <v>14670</v>
          </cell>
          <cell r="AE1054">
            <v>14670</v>
          </cell>
        </row>
        <row r="1055">
          <cell r="F1055" t="str">
            <v>76710000040</v>
          </cell>
          <cell r="G1055" t="str">
            <v>Rimborsi assicurativi</v>
          </cell>
          <cell r="H1055" t="str">
            <v>AA0760</v>
          </cell>
          <cell r="I1055">
            <v>76710000035</v>
          </cell>
          <cell r="J1055" t="str">
            <v>767.100.00035</v>
          </cell>
          <cell r="K1055" t="str">
            <v>Rimborsi assicurativi</v>
          </cell>
          <cell r="L1055" t="str">
            <v>SI</v>
          </cell>
          <cell r="M1055" t="str">
            <v>A.5.A) Rimborsi assicurativi</v>
          </cell>
          <cell r="N1055">
            <v>8895.36</v>
          </cell>
          <cell r="O1055">
            <v>1335.75</v>
          </cell>
          <cell r="P1055">
            <v>5433</v>
          </cell>
          <cell r="Q1055">
            <v>7333.333333333333</v>
          </cell>
          <cell r="R1055">
            <v>15830</v>
          </cell>
          <cell r="S1055">
            <v>24170.12</v>
          </cell>
          <cell r="T1055">
            <v>22802.51</v>
          </cell>
          <cell r="U1055">
            <v>0</v>
          </cell>
          <cell r="V1055">
            <v>0</v>
          </cell>
          <cell r="AB1055">
            <v>0</v>
          </cell>
          <cell r="AD1055">
            <v>0</v>
          </cell>
          <cell r="AE1055">
            <v>0</v>
          </cell>
        </row>
        <row r="1056">
          <cell r="F1056" t="str">
            <v>76710000045</v>
          </cell>
          <cell r="G1056" t="str">
            <v>Rimb.oneri stip. pers. in com.c/o Asl/Ao/Irccs e</v>
          </cell>
          <cell r="H1056" t="str">
            <v>AA0810</v>
          </cell>
          <cell r="I1056">
            <v>76710000040</v>
          </cell>
          <cell r="J1056" t="str">
            <v>767.100.00040</v>
          </cell>
          <cell r="K1056" t="str">
            <v>Rimb. oneri stip. pers. in com.c/o Asl/Ao/Irccs e Pol. della Reg.</v>
          </cell>
          <cell r="L1056" t="str">
            <v>SI</v>
          </cell>
          <cell r="M1056" t="str">
            <v>A.5.C.1) Rimborso degli oneri stipendiali del personale dipendente dell'azienda in posizione di comando presso Aziende sanitarie pubbliche della Regione</v>
          </cell>
          <cell r="N1056">
            <v>0</v>
          </cell>
          <cell r="O1056">
            <v>32783.47</v>
          </cell>
          <cell r="P1056">
            <v>18608.97</v>
          </cell>
          <cell r="Q1056">
            <v>0</v>
          </cell>
          <cell r="R1056">
            <v>14448.34</v>
          </cell>
          <cell r="S1056">
            <v>89187.24</v>
          </cell>
          <cell r="T1056">
            <v>0</v>
          </cell>
          <cell r="U1056">
            <v>0</v>
          </cell>
          <cell r="V1056">
            <v>0</v>
          </cell>
          <cell r="AB1056">
            <v>0</v>
          </cell>
          <cell r="AD1056">
            <v>0</v>
          </cell>
          <cell r="AE1056">
            <v>0</v>
          </cell>
        </row>
        <row r="1057">
          <cell r="F1057" t="str">
            <v>76710000050</v>
          </cell>
          <cell r="G1057" t="str">
            <v>Rimb.oneri stip.person.in comando c/o Enti pubbl.</v>
          </cell>
          <cell r="H1057" t="str">
            <v>AA0850</v>
          </cell>
          <cell r="I1057">
            <v>76710000045</v>
          </cell>
          <cell r="J1057" t="str">
            <v>767.100.00045</v>
          </cell>
          <cell r="K1057" t="str">
            <v>Rimb.oneri stip. pers.in comando c/o Enti pubbl.</v>
          </cell>
          <cell r="L1057" t="str">
            <v>SI</v>
          </cell>
          <cell r="M1057" t="str">
            <v>A.5.D.1) Rimborso degli oneri stipendiali del personale dipendente dell'azienda in posizione di comando presso altri soggetti pubblici</v>
          </cell>
          <cell r="N1057">
            <v>183506.04</v>
          </cell>
          <cell r="O1057">
            <v>195629.29</v>
          </cell>
          <cell r="P1057">
            <v>142566.68</v>
          </cell>
          <cell r="Q1057">
            <v>255954.30666666667</v>
          </cell>
          <cell r="R1057">
            <v>243295.26</v>
          </cell>
          <cell r="S1057">
            <v>221203.61</v>
          </cell>
          <cell r="T1057">
            <v>235853.35</v>
          </cell>
          <cell r="U1057">
            <v>0</v>
          </cell>
          <cell r="V1057">
            <v>114713.09</v>
          </cell>
          <cell r="AB1057">
            <v>70000</v>
          </cell>
          <cell r="AD1057">
            <v>70000</v>
          </cell>
          <cell r="AE1057">
            <v>70000</v>
          </cell>
        </row>
        <row r="1058">
          <cell r="F1058" t="str">
            <v>76710000055</v>
          </cell>
          <cell r="G1058" t="str">
            <v>Rimb.oneri stip.pers.in comando c/o Regione</v>
          </cell>
          <cell r="H1058" t="str">
            <v>AA0780</v>
          </cell>
          <cell r="I1058">
            <v>76710000050</v>
          </cell>
          <cell r="J1058" t="str">
            <v>767.100.00050</v>
          </cell>
          <cell r="K1058" t="str">
            <v>Rimb.oneri stip. pers.in comando c/o Regione</v>
          </cell>
          <cell r="L1058" t="str">
            <v>SI</v>
          </cell>
          <cell r="M1058" t="str">
            <v>A.5.B.1) Rimborso degli oneri stipendiali del personale dell'azienda in posizione di comando presso la Regione</v>
          </cell>
          <cell r="N1058">
            <v>0</v>
          </cell>
          <cell r="O1058">
            <v>4752.5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AB1058">
            <v>0</v>
          </cell>
          <cell r="AD1058">
            <v>0</v>
          </cell>
          <cell r="AE1058">
            <v>0</v>
          </cell>
        </row>
        <row r="1059">
          <cell r="F1059" t="str">
            <v>76710000060</v>
          </cell>
          <cell r="G1059" t="str">
            <v>Altri conc.recup.e rimb.da Asl/Ao/Irccs e Pol.Regi</v>
          </cell>
          <cell r="H1059" t="str">
            <v>AA0830</v>
          </cell>
          <cell r="I1059">
            <v>76710000065</v>
          </cell>
          <cell r="J1059" t="str">
            <v>767.100.00065</v>
          </cell>
          <cell r="K1059" t="str">
            <v>Altri conc., recup.e rimb. da Asl/Ao/Irccs e Pol. della Reg.</v>
          </cell>
          <cell r="L1059" t="str">
            <v>SI</v>
          </cell>
          <cell r="M1059" t="str">
            <v>A.5.C.3) Altri concorsi, recuperi e rimborsi da parte di Aziende sanitarie pubbliche della Regione</v>
          </cell>
          <cell r="N1059">
            <v>63839.360000000001</v>
          </cell>
          <cell r="O1059">
            <v>31516.68</v>
          </cell>
          <cell r="P1059">
            <v>47338.92</v>
          </cell>
          <cell r="Q1059">
            <v>476.66666666666669</v>
          </cell>
          <cell r="R1059">
            <v>3812.87</v>
          </cell>
          <cell r="S1059">
            <v>13112.2</v>
          </cell>
          <cell r="T1059">
            <v>74033.23</v>
          </cell>
          <cell r="U1059">
            <v>121935.16500000001</v>
          </cell>
          <cell r="V1059">
            <v>140408.23000000001</v>
          </cell>
          <cell r="W1059">
            <v>152573.69</v>
          </cell>
          <cell r="AB1059">
            <v>151935.16500000001</v>
          </cell>
          <cell r="AD1059">
            <v>151935.16500000001</v>
          </cell>
          <cell r="AE1059">
            <v>151935.17000000001</v>
          </cell>
        </row>
        <row r="1060">
          <cell r="F1060" t="str">
            <v>76710000065</v>
          </cell>
          <cell r="G1060" t="str">
            <v>Altri concorsi,recup.e.rimb.da Enti Pubblici</v>
          </cell>
          <cell r="H1060" t="str">
            <v>AA0870</v>
          </cell>
          <cell r="I1060">
            <v>76710000080</v>
          </cell>
          <cell r="J1060" t="str">
            <v>767.100.00080</v>
          </cell>
          <cell r="K1060" t="str">
            <v>Altri concorsi, recuperi e rimb. da Enti Pubblici</v>
          </cell>
          <cell r="L1060" t="str">
            <v>SI</v>
          </cell>
          <cell r="M1060" t="str">
            <v>A.5.D.3) Altri concorsi, recuperi e rimborsi da parte di altri soggetti pubblici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20</v>
          </cell>
          <cell r="W1060">
            <v>20</v>
          </cell>
          <cell r="AB1060">
            <v>0</v>
          </cell>
          <cell r="AD1060">
            <v>0</v>
          </cell>
          <cell r="AE1060">
            <v>0</v>
          </cell>
        </row>
        <row r="1061">
          <cell r="F1061" t="str">
            <v>76710000070</v>
          </cell>
          <cell r="G1061" t="str">
            <v>Altri concorsi,recuperi e rimb. da Regione</v>
          </cell>
          <cell r="H1061" t="str">
            <v>AA0790</v>
          </cell>
          <cell r="I1061">
            <v>76710000085</v>
          </cell>
          <cell r="J1061" t="str">
            <v>767.100.00085</v>
          </cell>
          <cell r="K1061" t="str">
            <v>Altri concorsi, recuperi e rimb. da Regione</v>
          </cell>
          <cell r="L1061" t="str">
            <v>SI</v>
          </cell>
          <cell r="M1061" t="str">
            <v>A.5.B.2) Altri concorsi, recuperi e rimborsi da parte della Regione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AD1061">
            <v>0</v>
          </cell>
          <cell r="AE1061">
            <v>0</v>
          </cell>
        </row>
        <row r="1062">
          <cell r="F1062" t="str">
            <v>76710000075</v>
          </cell>
          <cell r="G1062" t="str">
            <v>Altri concorsi, recuperi, e rimborsi da parte della Regione - GSA</v>
          </cell>
          <cell r="H1062" t="str">
            <v>AA0831</v>
          </cell>
          <cell r="I1062">
            <v>76710000086</v>
          </cell>
          <cell r="J1062" t="str">
            <v>767.100.00086</v>
          </cell>
          <cell r="K1062" t="str">
            <v>Altri concorsi, recuperi, e rimborsi da parte della Regione - GSA</v>
          </cell>
          <cell r="L1062" t="str">
            <v>SI</v>
          </cell>
          <cell r="M1062" t="str">
            <v>A.5.C.4) Altri concorsi, recuperi e rimborsi da parte della Regione - GSA</v>
          </cell>
          <cell r="N1062">
            <v>0</v>
          </cell>
          <cell r="O1062">
            <v>0</v>
          </cell>
          <cell r="P1062">
            <v>1895000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AD1062">
            <v>0</v>
          </cell>
          <cell r="AE1062">
            <v>0</v>
          </cell>
        </row>
        <row r="1063">
          <cell r="F1063" t="str">
            <v>76710000080</v>
          </cell>
          <cell r="G1063" t="str">
            <v>Rimb. per acq.beni da parte di Asl-Ao-,Irccs,Pol.Regi</v>
          </cell>
          <cell r="H1063" t="str">
            <v>AA0820</v>
          </cell>
          <cell r="I1063">
            <v>76710000090</v>
          </cell>
          <cell r="J1063" t="str">
            <v>767.100.00090</v>
          </cell>
          <cell r="K1063" t="str">
            <v>Rimb. per acq. beni da parte di sl/Ao/Irccs e Pol. della Reg.</v>
          </cell>
          <cell r="L1063" t="str">
            <v>SI</v>
          </cell>
          <cell r="M1063" t="str">
            <v>A.5.C.2) Rimborsi per acquisto beni da parte di Aziende sanitarie pubbliche della Regione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AD1063">
            <v>0</v>
          </cell>
          <cell r="AE1063">
            <v>0</v>
          </cell>
        </row>
        <row r="1064">
          <cell r="F1064" t="str">
            <v>76710000085</v>
          </cell>
          <cell r="G1064" t="str">
            <v>Rimborsi per acq. beni v/altri Enti Pubblici</v>
          </cell>
          <cell r="H1064" t="str">
            <v>AA0860</v>
          </cell>
          <cell r="I1064">
            <v>76710000095</v>
          </cell>
          <cell r="J1064" t="str">
            <v>767.100.00095</v>
          </cell>
          <cell r="K1064" t="str">
            <v>Rimborsi per acq. beni v/altri Enti Pubblici</v>
          </cell>
          <cell r="L1064" t="str">
            <v>SI</v>
          </cell>
          <cell r="M1064" t="str">
            <v>A.5.D.2) Rimborsi per acquisto beni da parte di altri soggetti pubblici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AD1064">
            <v>0</v>
          </cell>
          <cell r="AE1064">
            <v>0</v>
          </cell>
        </row>
        <row r="1065">
          <cell r="F1065" t="str">
            <v>76710000090</v>
          </cell>
          <cell r="G1065" t="str">
            <v>Pay-back per il superamento del tetto della spesa farmaceutica territoriale</v>
          </cell>
          <cell r="H1065" t="str">
            <v>AA0900</v>
          </cell>
          <cell r="I1065">
            <v>76710000105</v>
          </cell>
          <cell r="J1065" t="str">
            <v>767.100.00105</v>
          </cell>
          <cell r="K1065" t="str">
            <v>Pay-back per il superamento del tetto della spesa farm. territ.</v>
          </cell>
          <cell r="L1065" t="str">
            <v>SI</v>
          </cell>
          <cell r="M1065" t="str">
            <v>A.5.E.1.1) Pay-back per il superamento del tetto della spesa farmaceutica territoriale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AD1065">
            <v>0</v>
          </cell>
          <cell r="AE1065">
            <v>0</v>
          </cell>
        </row>
        <row r="1066">
          <cell r="F1066" t="str">
            <v>76710000095</v>
          </cell>
          <cell r="G1066" t="str">
            <v>Pay-back per superamento del tetto della spesa farmaceutica ospedaliera</v>
          </cell>
          <cell r="H1066" t="str">
            <v>AA0910</v>
          </cell>
          <cell r="I1066">
            <v>76710000110</v>
          </cell>
          <cell r="J1066" t="str">
            <v>767.100.00110</v>
          </cell>
          <cell r="K1066" t="str">
            <v>Pay-back per il superamento del tetto della spesa farm. osp.</v>
          </cell>
          <cell r="L1066" t="str">
            <v>SI</v>
          </cell>
          <cell r="M1066" t="str">
            <v>A.5.E.1.2) Pay-back per superamento del tetto della spesa farmaceutica ospedaliera</v>
          </cell>
          <cell r="N1066">
            <v>15690233.99</v>
          </cell>
          <cell r="O1066">
            <v>13615518.74</v>
          </cell>
          <cell r="P1066">
            <v>8529000</v>
          </cell>
          <cell r="Q1066">
            <v>4847000</v>
          </cell>
          <cell r="R1066">
            <v>9028112</v>
          </cell>
          <cell r="S1066">
            <v>6106000</v>
          </cell>
          <cell r="T1066">
            <v>8353621</v>
          </cell>
          <cell r="U1066">
            <v>6106000</v>
          </cell>
          <cell r="V1066">
            <v>4579500</v>
          </cell>
          <cell r="Y1066">
            <v>6106000</v>
          </cell>
          <cell r="AD1066">
            <v>6106000</v>
          </cell>
          <cell r="AE1066">
            <v>6106000</v>
          </cell>
        </row>
        <row r="1067">
          <cell r="F1067" t="str">
            <v>76710000100</v>
          </cell>
          <cell r="G1067" t="str">
            <v>Ulteriore Pay-back</v>
          </cell>
          <cell r="H1067" t="str">
            <v>AA0920</v>
          </cell>
          <cell r="I1067">
            <v>76710000115</v>
          </cell>
          <cell r="J1067" t="str">
            <v>767.100.00115</v>
          </cell>
          <cell r="K1067" t="str">
            <v>Ulteriore Pay-back</v>
          </cell>
          <cell r="L1067" t="str">
            <v>SI</v>
          </cell>
          <cell r="M1067" t="str">
            <v>A.5.E.1.3) Ulteriore Pay-back</v>
          </cell>
          <cell r="N1067">
            <v>2979257</v>
          </cell>
          <cell r="O1067">
            <v>3288450</v>
          </cell>
          <cell r="P1067">
            <v>2876106.63</v>
          </cell>
          <cell r="Q1067">
            <v>1939000</v>
          </cell>
          <cell r="R1067">
            <v>3122048</v>
          </cell>
          <cell r="S1067">
            <v>2544000</v>
          </cell>
          <cell r="T1067">
            <v>3364349.38</v>
          </cell>
          <cell r="U1067">
            <v>2544000</v>
          </cell>
          <cell r="V1067">
            <v>1908000</v>
          </cell>
          <cell r="Y1067">
            <v>2544000</v>
          </cell>
          <cell r="AD1067">
            <v>2544000</v>
          </cell>
          <cell r="AE1067">
            <v>2544000</v>
          </cell>
        </row>
        <row r="1068">
          <cell r="F1068" t="str">
            <v>76710000105</v>
          </cell>
          <cell r="G1068" t="str">
            <v>Rimborso per Pay back sui dispositivi medici</v>
          </cell>
          <cell r="H1068" t="str">
            <v>AA0921</v>
          </cell>
          <cell r="I1068">
            <v>76710000120</v>
          </cell>
          <cell r="J1068" t="str">
            <v>767.100.00120</v>
          </cell>
          <cell r="K1068" t="str">
            <v>Rimborso per Pay back sui dispositivi medici</v>
          </cell>
          <cell r="L1068" t="str">
            <v>SI</v>
          </cell>
          <cell r="M1068" t="str">
            <v>A.5.E.2) Rimborso per Pay back sui dispositivi medici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7276957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AD1068">
            <v>0</v>
          </cell>
          <cell r="AE1068">
            <v>0</v>
          </cell>
        </row>
        <row r="1069">
          <cell r="F1069" t="str">
            <v>770</v>
          </cell>
          <cell r="G1069" t="str">
            <v>COMPARTECIPAZ. ALLA SPESA per PRESTAZ. SANIT.</v>
          </cell>
          <cell r="I1069">
            <v>770</v>
          </cell>
          <cell r="J1069" t="str">
            <v>770</v>
          </cell>
          <cell r="K1069" t="str">
            <v>COMPARTECIPAZ. ALLA SPESA PER PRESTAZ. SANIT.</v>
          </cell>
          <cell r="L1069" t="str">
            <v>NO</v>
          </cell>
          <cell r="N1069">
            <v>0</v>
          </cell>
          <cell r="O1069">
            <v>0</v>
          </cell>
          <cell r="P1069">
            <v>0</v>
          </cell>
          <cell r="R1069">
            <v>0</v>
          </cell>
          <cell r="T1069">
            <v>0</v>
          </cell>
          <cell r="U1069">
            <v>0</v>
          </cell>
          <cell r="V1069">
            <v>0</v>
          </cell>
          <cell r="AD1069">
            <v>0</v>
          </cell>
          <cell r="AE1069">
            <v>0</v>
          </cell>
        </row>
        <row r="1070">
          <cell r="F1070" t="str">
            <v>770100</v>
          </cell>
          <cell r="G1070" t="str">
            <v>COMPARTECIPAZ. ALLA SPESA per PRESTAZ. SANIT.</v>
          </cell>
          <cell r="I1070">
            <v>770100</v>
          </cell>
          <cell r="J1070" t="str">
            <v>770.100</v>
          </cell>
          <cell r="K1070" t="str">
            <v>COMPARTECIPAZ. ALLA SPESA PER PRESTAZ. SANIT.</v>
          </cell>
          <cell r="L1070" t="str">
            <v>NO</v>
          </cell>
          <cell r="N1070">
            <v>0</v>
          </cell>
          <cell r="O1070">
            <v>0</v>
          </cell>
          <cell r="P1070">
            <v>0</v>
          </cell>
          <cell r="R1070">
            <v>0</v>
          </cell>
          <cell r="T1070">
            <v>0</v>
          </cell>
          <cell r="U1070">
            <v>0</v>
          </cell>
          <cell r="V1070">
            <v>0</v>
          </cell>
          <cell r="AD1070">
            <v>0</v>
          </cell>
          <cell r="AE1070">
            <v>0</v>
          </cell>
        </row>
        <row r="1071">
          <cell r="F1071" t="str">
            <v>77010000005</v>
          </cell>
          <cell r="G1071" t="str">
            <v>Ticket su prest.specialistiche ambulatoriali</v>
          </cell>
          <cell r="H1071" t="str">
            <v>AA0950</v>
          </cell>
          <cell r="I1071">
            <v>77010000015</v>
          </cell>
          <cell r="J1071" t="str">
            <v>770.100.00015</v>
          </cell>
          <cell r="K1071" t="str">
            <v>Ticket su prest. specialistiche amb.li</v>
          </cell>
          <cell r="L1071" t="str">
            <v>SI</v>
          </cell>
          <cell r="M1071" t="str">
            <v>A.6.A)  Compartecipazione alla spesa per prestazioni sanitarie - Ticket sulle prestazioni di specialistica ambulatoriale e APA-PAC</v>
          </cell>
          <cell r="N1071">
            <v>2309430.25</v>
          </cell>
          <cell r="O1071">
            <v>1966549.15</v>
          </cell>
          <cell r="P1071">
            <v>3808939.57</v>
          </cell>
          <cell r="Q1071">
            <v>3808939.57</v>
          </cell>
          <cell r="R1071">
            <v>2800755.8</v>
          </cell>
          <cell r="S1071">
            <v>3051554.28</v>
          </cell>
          <cell r="T1071">
            <v>3111948.86</v>
          </cell>
          <cell r="U1071">
            <v>3091508.2571428572</v>
          </cell>
          <cell r="V1071">
            <v>2180879.69</v>
          </cell>
          <cell r="W1071">
            <v>2788858.22</v>
          </cell>
          <cell r="AB1071">
            <v>3323955.41</v>
          </cell>
          <cell r="AD1071">
            <v>3323955.41</v>
          </cell>
          <cell r="AE1071">
            <v>3323955.41</v>
          </cell>
        </row>
        <row r="1072">
          <cell r="F1072" t="str">
            <v>77010000010</v>
          </cell>
          <cell r="G1072" t="str">
            <v>Ticket su prestaz. di pronto soccorso</v>
          </cell>
          <cell r="H1072" t="str">
            <v>AA0960</v>
          </cell>
          <cell r="I1072">
            <v>77010000020</v>
          </cell>
          <cell r="J1072" t="str">
            <v>770.100.00020</v>
          </cell>
          <cell r="K1072" t="str">
            <v>Ticket su prestaz. di pronto soccorso</v>
          </cell>
          <cell r="L1072" t="str">
            <v>SI</v>
          </cell>
          <cell r="M1072" t="str">
            <v>A.6.B)  Compartecipazione alla spesa per prestazioni sanitarie - Ticket sul pronto soccorso</v>
          </cell>
          <cell r="N1072">
            <v>67.150000000000006</v>
          </cell>
          <cell r="O1072">
            <v>4924.57</v>
          </cell>
          <cell r="P1072">
            <v>15067.96</v>
          </cell>
          <cell r="Q1072">
            <v>15067.96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AB1072">
            <v>0</v>
          </cell>
          <cell r="AD1072">
            <v>0</v>
          </cell>
          <cell r="AE1072">
            <v>0</v>
          </cell>
        </row>
        <row r="1073">
          <cell r="F1073" t="str">
            <v>77010000015</v>
          </cell>
          <cell r="G1073" t="str">
            <v>Compartecip. alla spesa per prestaz.san(ticket)-Altr</v>
          </cell>
          <cell r="H1073" t="str">
            <v>AA0970</v>
          </cell>
          <cell r="I1073">
            <v>77010000025</v>
          </cell>
          <cell r="J1073" t="str">
            <v>770.100.00025</v>
          </cell>
          <cell r="K1073" t="str">
            <v>Compartecip. alla spesa per prestaz. sanit. (ticket) - Altro</v>
          </cell>
          <cell r="L1073" t="str">
            <v>SI</v>
          </cell>
          <cell r="M1073" t="str">
            <v>A.6.C)  Compartecipazione alla spesa per prestazioni sanitarie (Ticket) - Altro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52389.36</v>
          </cell>
          <cell r="T1073">
            <v>38939.14</v>
          </cell>
          <cell r="U1073">
            <v>247.62857142857141</v>
          </cell>
          <cell r="V1073">
            <v>144.44999999999999</v>
          </cell>
          <cell r="W1073">
            <v>144.44999999999999</v>
          </cell>
          <cell r="AB1073">
            <v>25000</v>
          </cell>
          <cell r="AD1073">
            <v>25000</v>
          </cell>
          <cell r="AE1073">
            <v>25000</v>
          </cell>
        </row>
        <row r="1074">
          <cell r="F1074" t="str">
            <v>773</v>
          </cell>
          <cell r="G1074" t="str">
            <v>COSTI CAPITALIZZATI</v>
          </cell>
          <cell r="I1074">
            <v>773</v>
          </cell>
          <cell r="J1074" t="str">
            <v>773</v>
          </cell>
          <cell r="K1074" t="str">
            <v>COSTI CAPITALIZZATI</v>
          </cell>
          <cell r="L1074" t="str">
            <v>NO</v>
          </cell>
          <cell r="N1074">
            <v>0</v>
          </cell>
          <cell r="O1074">
            <v>0</v>
          </cell>
          <cell r="P1074">
            <v>0</v>
          </cell>
          <cell r="R1074">
            <v>0</v>
          </cell>
          <cell r="T1074">
            <v>0</v>
          </cell>
          <cell r="U1074">
            <v>0</v>
          </cell>
          <cell r="V1074">
            <v>0</v>
          </cell>
          <cell r="AD1074">
            <v>0</v>
          </cell>
          <cell r="AE1074">
            <v>0</v>
          </cell>
        </row>
        <row r="1075">
          <cell r="F1075" t="str">
            <v>773100</v>
          </cell>
          <cell r="G1075" t="str">
            <v>UTILIZZO QUOTA DI CONTRIBUTI IN C/CAPITALE</v>
          </cell>
          <cell r="I1075">
            <v>773100</v>
          </cell>
          <cell r="J1075" t="str">
            <v>773.100</v>
          </cell>
          <cell r="K1075" t="str">
            <v>UTILIZZO QUOTA DI CONTRIBUTI IN C/CAPITALE</v>
          </cell>
          <cell r="L1075" t="str">
            <v>NO</v>
          </cell>
          <cell r="N1075">
            <v>0</v>
          </cell>
          <cell r="O1075">
            <v>0</v>
          </cell>
          <cell r="P1075">
            <v>0</v>
          </cell>
          <cell r="R1075">
            <v>0</v>
          </cell>
          <cell r="T1075">
            <v>0</v>
          </cell>
          <cell r="U1075">
            <v>0</v>
          </cell>
          <cell r="V1075">
            <v>0</v>
          </cell>
          <cell r="AD1075">
            <v>0</v>
          </cell>
          <cell r="AE1075">
            <v>0</v>
          </cell>
        </row>
        <row r="1076">
          <cell r="F1076" t="str">
            <v>77310000005</v>
          </cell>
          <cell r="G1076" t="str">
            <v>Utilizzo quota contrib. in c/cap. ricevuti da Reg.</v>
          </cell>
          <cell r="H1076" t="str">
            <v>AA1000</v>
          </cell>
          <cell r="I1076">
            <v>77310000005</v>
          </cell>
          <cell r="J1076" t="str">
            <v>773.100.00005</v>
          </cell>
          <cell r="K1076" t="str">
            <v>Utilizzo quota contrib. in c/cap. ricevuti da Reg.</v>
          </cell>
          <cell r="L1076" t="str">
            <v>SI</v>
          </cell>
          <cell r="M1076" t="str">
            <v xml:space="preserve">A.7.B)  Quota imputata all'esercizio dei finanziamenti per investimenti da Regione </v>
          </cell>
          <cell r="N1076">
            <v>5718974.9199999999</v>
          </cell>
          <cell r="O1076">
            <v>5497900.1299999999</v>
          </cell>
          <cell r="P1076">
            <v>5796712.7400000002</v>
          </cell>
          <cell r="Q1076">
            <v>5718974.9200000009</v>
          </cell>
          <cell r="R1076">
            <v>5710678.2400000002</v>
          </cell>
          <cell r="S1076">
            <v>5710678.2400000002</v>
          </cell>
          <cell r="T1076">
            <v>1314911.29</v>
          </cell>
          <cell r="U1076">
            <v>1314911.29</v>
          </cell>
          <cell r="V1076">
            <v>986183.47</v>
          </cell>
          <cell r="AB1076">
            <v>1314911.29</v>
          </cell>
          <cell r="AD1076">
            <v>1314911.29</v>
          </cell>
          <cell r="AE1076">
            <v>1314911.29</v>
          </cell>
        </row>
        <row r="1077">
          <cell r="F1077" t="str">
            <v>77310000010</v>
          </cell>
          <cell r="G1077" t="str">
            <v>Utilizzo Quota imputata all'esercizio dei finanziamenti per investimenti dallo Stato</v>
          </cell>
          <cell r="H1077" t="str">
            <v>AA0990</v>
          </cell>
          <cell r="I1077">
            <v>77310000020</v>
          </cell>
          <cell r="J1077" t="str">
            <v>773.100.00020</v>
          </cell>
          <cell r="K1077" t="str">
            <v>Utilizzo quota imp. all'es. dei finanz. per investim. dallo Stato</v>
          </cell>
          <cell r="L1077" t="str">
            <v>SI</v>
          </cell>
          <cell r="M1077" t="str">
            <v>A.7.A) Quota imputata all'esercizio dei finanziamenti per investimenti dallo Stato</v>
          </cell>
          <cell r="N1077">
            <v>1322430.54</v>
          </cell>
          <cell r="O1077">
            <v>974468.16</v>
          </cell>
          <cell r="P1077">
            <v>0</v>
          </cell>
          <cell r="Q1077">
            <v>1322430.5466666666</v>
          </cell>
          <cell r="R1077">
            <v>1614928.8</v>
          </cell>
          <cell r="S1077">
            <v>1614928.8</v>
          </cell>
          <cell r="T1077">
            <v>1880859.38</v>
          </cell>
          <cell r="U1077">
            <v>1880859.38</v>
          </cell>
          <cell r="V1077">
            <v>1410644.54</v>
          </cell>
          <cell r="AB1077">
            <v>1880859.38</v>
          </cell>
          <cell r="AD1077">
            <v>1880859.38</v>
          </cell>
          <cell r="AE1077">
            <v>1880859.38</v>
          </cell>
        </row>
        <row r="1078">
          <cell r="F1078" t="str">
            <v>77310000015</v>
          </cell>
          <cell r="G1078" t="str">
            <v>Utilizzo Quota imputata all'esercizio dei finanziamenti per beni di prima dotazione</v>
          </cell>
          <cell r="H1078" t="str">
            <v>AA1010</v>
          </cell>
          <cell r="I1078">
            <v>77310000025</v>
          </cell>
          <cell r="J1078" t="str">
            <v>773.100.00025</v>
          </cell>
          <cell r="K1078" t="str">
            <v>Utilizzo quota imp. all'es. dei finanz. per beni di prima dotaz.</v>
          </cell>
          <cell r="L1078" t="str">
            <v>SI</v>
          </cell>
          <cell r="M1078" t="str">
            <v>A.7.C)  Quota imputata all'esercizio dei finanziamenti per beni di prima dotazione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AB1078">
            <v>0</v>
          </cell>
          <cell r="AD1078">
            <v>0</v>
          </cell>
          <cell r="AE1078">
            <v>0</v>
          </cell>
        </row>
        <row r="1079">
          <cell r="F1079" t="str">
            <v>77310000020</v>
          </cell>
          <cell r="G1079" t="str">
            <v>Utilizzo Quota imputata all'esercizio dei contributi in c/ esercizio FSR destinati ad investimenti</v>
          </cell>
          <cell r="H1079" t="str">
            <v>AA1020</v>
          </cell>
          <cell r="I1079">
            <v>77310000030</v>
          </cell>
          <cell r="J1079" t="str">
            <v>773.100.00030</v>
          </cell>
          <cell r="K1079" t="str">
            <v>Utilizzo quota imp. all'es. dei contrib. in c/ es. FSR dest. ad invest.</v>
          </cell>
          <cell r="L1079" t="str">
            <v>SI</v>
          </cell>
          <cell r="M1079" t="str">
            <v>A.7.D) Quota imputata all'esercizio dei contributi in c/ esercizio FSR destinati ad investimenti</v>
          </cell>
          <cell r="N1079">
            <v>4059012.16</v>
          </cell>
          <cell r="O1079">
            <v>3300615.46</v>
          </cell>
          <cell r="P1079">
            <v>2255770.2799999998</v>
          </cell>
          <cell r="Q1079">
            <v>4059012.16</v>
          </cell>
          <cell r="R1079">
            <v>5412609.6200000001</v>
          </cell>
          <cell r="S1079">
            <v>5412609.6299999999</v>
          </cell>
          <cell r="T1079">
            <v>5297915.26</v>
          </cell>
          <cell r="U1079">
            <v>5297915.26</v>
          </cell>
          <cell r="V1079">
            <v>3973436.45</v>
          </cell>
          <cell r="AB1079">
            <v>5297915.26</v>
          </cell>
          <cell r="AD1079">
            <v>5297915.26</v>
          </cell>
          <cell r="AE1079">
            <v>5297915.26</v>
          </cell>
        </row>
        <row r="1080">
          <cell r="F1080" t="str">
            <v>77310000025</v>
          </cell>
          <cell r="G1080" t="str">
            <v>Utilizzo Quota imputata all'esercizio degli altri contributi in c/ esercizio destinati ad investimenti</v>
          </cell>
          <cell r="H1080" t="str">
            <v>AA1030</v>
          </cell>
          <cell r="I1080">
            <v>77310000035</v>
          </cell>
          <cell r="J1080" t="str">
            <v>773.100.00035</v>
          </cell>
          <cell r="K1080" t="str">
            <v>Utilizzo quota imp. all'es. degli altri contributi in c/ es. dest. ad invest.</v>
          </cell>
          <cell r="L1080" t="str">
            <v>SI</v>
          </cell>
          <cell r="M1080" t="str">
            <v>A.7.E) Quota imputata all'esercizio degli altri contributi in c/ esercizio destinati ad investimenti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AB1080">
            <v>0</v>
          </cell>
          <cell r="AD1080">
            <v>0</v>
          </cell>
          <cell r="AE1080">
            <v>0</v>
          </cell>
        </row>
        <row r="1081">
          <cell r="F1081" t="str">
            <v>77310000030</v>
          </cell>
          <cell r="G1081" t="str">
            <v>Utilizzo Quota imputata all'esercizio di altre poste del patrimonio netto</v>
          </cell>
          <cell r="H1081" t="str">
            <v>AA1040</v>
          </cell>
          <cell r="I1081">
            <v>77310000040</v>
          </cell>
          <cell r="J1081" t="str">
            <v>773.100.00040</v>
          </cell>
          <cell r="K1081" t="str">
            <v>Utilizzo quota imp. all'es. di altre poste del patrimonio netto</v>
          </cell>
          <cell r="L1081" t="str">
            <v>SI</v>
          </cell>
          <cell r="M1081" t="str">
            <v>A.7.F) Quota imputata all'esercizio di altre poste del patrimonio netto</v>
          </cell>
          <cell r="N1081">
            <v>10299.17</v>
          </cell>
          <cell r="O1081">
            <v>8946.52</v>
          </cell>
          <cell r="P1081">
            <v>0</v>
          </cell>
          <cell r="Q1081">
            <v>10299.173333333334</v>
          </cell>
          <cell r="R1081">
            <v>14123.56</v>
          </cell>
          <cell r="S1081">
            <v>14123.56</v>
          </cell>
          <cell r="T1081">
            <v>4385745.25</v>
          </cell>
          <cell r="U1081">
            <v>4385745.25</v>
          </cell>
          <cell r="V1081">
            <v>3289308.94</v>
          </cell>
          <cell r="AB1081">
            <v>4385745.25</v>
          </cell>
          <cell r="AD1081">
            <v>4385745.25</v>
          </cell>
          <cell r="AE1081">
            <v>4385745.25</v>
          </cell>
        </row>
        <row r="1082">
          <cell r="F1082" t="str">
            <v>773105</v>
          </cell>
          <cell r="G1082" t="str">
            <v>COSTI CAPITALIZZATI PER COSTI SOSTENUTI IN ECONOMIA</v>
          </cell>
          <cell r="I1082">
            <v>773105</v>
          </cell>
          <cell r="J1082" t="str">
            <v>773.105</v>
          </cell>
          <cell r="K1082" t="str">
            <v>COSTI CAPITALIZZATI PER COSTI SOSTENUTI IN ECONOMIA</v>
          </cell>
          <cell r="L1082" t="str">
            <v>NO</v>
          </cell>
          <cell r="N1082">
            <v>0</v>
          </cell>
          <cell r="O1082">
            <v>0</v>
          </cell>
          <cell r="P1082">
            <v>0</v>
          </cell>
          <cell r="R1082">
            <v>0</v>
          </cell>
          <cell r="T1082">
            <v>0</v>
          </cell>
          <cell r="U1082">
            <v>0</v>
          </cell>
          <cell r="V1082">
            <v>0</v>
          </cell>
          <cell r="AB1082">
            <v>0</v>
          </cell>
          <cell r="AD1082">
            <v>0</v>
          </cell>
          <cell r="AE1082">
            <v>0</v>
          </cell>
        </row>
        <row r="1083">
          <cell r="F1083" t="str">
            <v>77310500005</v>
          </cell>
          <cell r="G1083" t="str">
            <v>Costi capitalizzati per costi sostenuti in economia</v>
          </cell>
          <cell r="H1083" t="str">
            <v>AA1050</v>
          </cell>
          <cell r="I1083">
            <v>77310500005</v>
          </cell>
          <cell r="J1083" t="str">
            <v>773.105.00005</v>
          </cell>
          <cell r="K1083" t="str">
            <v>Costi capitalizzati per costi sostenuti in economia</v>
          </cell>
          <cell r="L1083" t="str">
            <v>SI</v>
          </cell>
          <cell r="M1083" t="str">
            <v>A.8)  Incrementi delle immobilizzazioni per lavori interni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AB1083">
            <v>0</v>
          </cell>
          <cell r="AD1083">
            <v>0</v>
          </cell>
          <cell r="AE1083">
            <v>0</v>
          </cell>
        </row>
        <row r="1084">
          <cell r="F1084" t="str">
            <v>776</v>
          </cell>
          <cell r="G1084" t="str">
            <v>RIMANENZE FINALI</v>
          </cell>
          <cell r="I1084">
            <v>776</v>
          </cell>
          <cell r="J1084" t="str">
            <v>776</v>
          </cell>
          <cell r="K1084" t="str">
            <v>RIMANENZE FINALI</v>
          </cell>
          <cell r="L1084" t="str">
            <v>NO</v>
          </cell>
          <cell r="N1084">
            <v>0</v>
          </cell>
          <cell r="O1084">
            <v>0</v>
          </cell>
          <cell r="P1084">
            <v>0</v>
          </cell>
          <cell r="R1084">
            <v>0</v>
          </cell>
          <cell r="T1084">
            <v>0</v>
          </cell>
          <cell r="U1084">
            <v>0</v>
          </cell>
          <cell r="V1084">
            <v>0</v>
          </cell>
          <cell r="AB1084">
            <v>0</v>
          </cell>
          <cell r="AD1084">
            <v>0</v>
          </cell>
          <cell r="AE1084">
            <v>0</v>
          </cell>
        </row>
        <row r="1085">
          <cell r="F1085" t="str">
            <v>776100</v>
          </cell>
          <cell r="G1085" t="str">
            <v>RIMANENZE FINALI DI BENI SANITARI</v>
          </cell>
          <cell r="I1085">
            <v>776100</v>
          </cell>
          <cell r="J1085" t="str">
            <v>776.100</v>
          </cell>
          <cell r="K1085" t="str">
            <v>RIMANENZE FINALI DI BENI SANITARI</v>
          </cell>
          <cell r="L1085" t="str">
            <v>NO</v>
          </cell>
          <cell r="N1085">
            <v>0</v>
          </cell>
          <cell r="O1085">
            <v>0</v>
          </cell>
          <cell r="P1085">
            <v>0</v>
          </cell>
          <cell r="R1085">
            <v>0</v>
          </cell>
          <cell r="T1085">
            <v>0</v>
          </cell>
          <cell r="U1085">
            <v>0</v>
          </cell>
          <cell r="V1085">
            <v>0</v>
          </cell>
          <cell r="AB1085">
            <v>0</v>
          </cell>
          <cell r="AD1085">
            <v>0</v>
          </cell>
          <cell r="AE1085">
            <v>0</v>
          </cell>
        </row>
        <row r="1086">
          <cell r="F1086" t="str">
            <v>77610000005</v>
          </cell>
          <cell r="G1086" t="str">
            <v>Rimanenze finali di Medicinali con AIC</v>
          </cell>
          <cell r="H1086" t="str">
            <v>-BA2671</v>
          </cell>
          <cell r="I1086">
            <v>77610000006</v>
          </cell>
          <cell r="J1086" t="str">
            <v>776.100.00006</v>
          </cell>
          <cell r="K1086" t="str">
            <v>Rim. fin. di Medicinali con AIC</v>
          </cell>
          <cell r="L1086" t="str">
            <v>SI</v>
          </cell>
          <cell r="M1086" t="str">
            <v>B.13.A.1) Prodotti farmaceutici ed emoderivati</v>
          </cell>
          <cell r="N1086">
            <v>4927870.6399999997</v>
          </cell>
          <cell r="O1086">
            <v>4630824.45</v>
          </cell>
          <cell r="P1086">
            <v>5344454.8099999996</v>
          </cell>
          <cell r="Q1086">
            <v>0</v>
          </cell>
          <cell r="R1086">
            <v>5550750.4000000004</v>
          </cell>
          <cell r="S1086">
            <v>0</v>
          </cell>
          <cell r="T1086">
            <v>6483733.4400000004</v>
          </cell>
          <cell r="U1086">
            <v>0</v>
          </cell>
          <cell r="V1086">
            <v>0</v>
          </cell>
          <cell r="AB1086">
            <v>0</v>
          </cell>
          <cell r="AD1086">
            <v>0</v>
          </cell>
          <cell r="AE1086">
            <v>0</v>
          </cell>
        </row>
        <row r="1087">
          <cell r="F1087" t="str">
            <v>77610000015</v>
          </cell>
          <cell r="G1087" t="str">
            <v>Rimanenze finali di Epatite HCV - farmaci</v>
          </cell>
          <cell r="H1087" t="str">
            <v>-BA2671</v>
          </cell>
          <cell r="I1087">
            <v>77610000008</v>
          </cell>
          <cell r="J1087" t="str">
            <v>776.100.00008</v>
          </cell>
          <cell r="K1087" t="str">
            <v>Rim. fin. di Epatite HCV - farmaci</v>
          </cell>
          <cell r="L1087" t="str">
            <v>SI</v>
          </cell>
          <cell r="M1087" t="str">
            <v>B.13.A.1) Prodotti farmaceutici ed emoderivati</v>
          </cell>
          <cell r="N1087">
            <v>18129.849999999999</v>
          </cell>
          <cell r="O1087">
            <v>17315.91</v>
          </cell>
          <cell r="P1087">
            <v>260939.86</v>
          </cell>
          <cell r="Q1087">
            <v>0</v>
          </cell>
          <cell r="R1087">
            <v>23166.17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AB1087">
            <v>0</v>
          </cell>
          <cell r="AD1087">
            <v>0</v>
          </cell>
          <cell r="AE1087">
            <v>0</v>
          </cell>
        </row>
        <row r="1088">
          <cell r="F1088" t="str">
            <v>77610000020</v>
          </cell>
          <cell r="G1088" t="str">
            <v>Rimanenze finali di Medicinali senza AIC</v>
          </cell>
          <cell r="H1088" t="str">
            <v>-BA2671</v>
          </cell>
          <cell r="I1088">
            <v>77610000009</v>
          </cell>
          <cell r="J1088" t="str">
            <v>776.100.00009</v>
          </cell>
          <cell r="K1088" t="str">
            <v>Rim. fin. di Medicinali senza AIC</v>
          </cell>
          <cell r="L1088" t="str">
            <v>SI</v>
          </cell>
          <cell r="M1088" t="str">
            <v>B.13.A.1) Prodotti farmaceutici ed emoderivati</v>
          </cell>
          <cell r="N1088">
            <v>40616.54</v>
          </cell>
          <cell r="O1088">
            <v>22371.69</v>
          </cell>
          <cell r="P1088">
            <v>11453.99</v>
          </cell>
          <cell r="Q1088">
            <v>0</v>
          </cell>
          <cell r="R1088">
            <v>15231.54</v>
          </cell>
          <cell r="S1088">
            <v>0</v>
          </cell>
          <cell r="T1088">
            <v>43323.5</v>
          </cell>
          <cell r="U1088">
            <v>0</v>
          </cell>
          <cell r="V1088">
            <v>0</v>
          </cell>
          <cell r="AB1088">
            <v>0</v>
          </cell>
          <cell r="AD1088">
            <v>0</v>
          </cell>
          <cell r="AE1088">
            <v>0</v>
          </cell>
        </row>
        <row r="1089">
          <cell r="F1089" t="str">
            <v>77610000025</v>
          </cell>
          <cell r="G1089" t="str">
            <v>Rimanenze finali di Ossigeno Terapeutico e altri Gas Medicali Con AIC</v>
          </cell>
          <cell r="H1089" t="str">
            <v>-BA2671</v>
          </cell>
          <cell r="I1089">
            <v>77610000011</v>
          </cell>
          <cell r="J1089" t="str">
            <v>776.100.00011</v>
          </cell>
          <cell r="K1089" t="str">
            <v>Rim. fin. di Ossigeno terap. e altri gas medicali con AIC</v>
          </cell>
          <cell r="L1089" t="str">
            <v>SI</v>
          </cell>
          <cell r="M1089" t="str">
            <v>B.13.A.1) Prodotti farmaceutici ed emoderivati</v>
          </cell>
          <cell r="N1089">
            <v>34351.54</v>
          </cell>
          <cell r="O1089">
            <v>29610.62</v>
          </cell>
          <cell r="P1089">
            <v>26286.71</v>
          </cell>
          <cell r="Q1089">
            <v>0</v>
          </cell>
          <cell r="R1089">
            <v>145276.22</v>
          </cell>
          <cell r="S1089">
            <v>0</v>
          </cell>
          <cell r="T1089">
            <v>34854.36</v>
          </cell>
          <cell r="U1089">
            <v>0</v>
          </cell>
          <cell r="V1089">
            <v>0</v>
          </cell>
          <cell r="AB1089">
            <v>0</v>
          </cell>
          <cell r="AD1089">
            <v>0</v>
          </cell>
          <cell r="AE1089">
            <v>0</v>
          </cell>
        </row>
        <row r="1090">
          <cell r="F1090" t="str">
            <v>77610000030</v>
          </cell>
          <cell r="G1090" t="str">
            <v>Rimanenze finali di Ossigeno Terapeutico e altri Gas Medicali Senza AIC</v>
          </cell>
          <cell r="H1090" t="str">
            <v>-BA2671</v>
          </cell>
          <cell r="I1090">
            <v>77610000014</v>
          </cell>
          <cell r="J1090" t="str">
            <v>776.100.00014</v>
          </cell>
          <cell r="K1090" t="str">
            <v>Rim. fin. di Ossigeno terap. e altri gas medicali senza AIC</v>
          </cell>
          <cell r="L1090" t="str">
            <v>SI</v>
          </cell>
          <cell r="M1090" t="str">
            <v>B.13.A.1) Prodotti farmaceutici ed emoderivati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AD1090">
            <v>0</v>
          </cell>
          <cell r="AE1090">
            <v>0</v>
          </cell>
        </row>
        <row r="1091">
          <cell r="F1091" t="str">
            <v>77610000035</v>
          </cell>
          <cell r="G1091" t="str">
            <v>Rimanenze finali di Emoderivati di produzione regionale</v>
          </cell>
          <cell r="H1091" t="str">
            <v>-BA2671</v>
          </cell>
          <cell r="I1091">
            <v>77610000016</v>
          </cell>
          <cell r="J1091" t="str">
            <v>776.100.00016</v>
          </cell>
          <cell r="K1091" t="str">
            <v>Rim. fin. di Emoderivati di produzione regionale</v>
          </cell>
          <cell r="L1091" t="str">
            <v>SI</v>
          </cell>
          <cell r="M1091" t="str">
            <v>B.13.A.2) Sangue ed emocomponenti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442.64</v>
          </cell>
          <cell r="U1091">
            <v>0</v>
          </cell>
          <cell r="V1091">
            <v>0</v>
          </cell>
          <cell r="AD1091">
            <v>0</v>
          </cell>
          <cell r="AE1091">
            <v>0</v>
          </cell>
        </row>
        <row r="1092">
          <cell r="F1092" t="str">
            <v>77610000040</v>
          </cell>
          <cell r="G1092" t="str">
            <v>Rimanenze finali di Emoderivati fuori produzione regionale senza AIC</v>
          </cell>
          <cell r="H1092" t="str">
            <v>-BA2671</v>
          </cell>
          <cell r="I1092">
            <v>77610000018</v>
          </cell>
          <cell r="J1092" t="str">
            <v>776.100.00018</v>
          </cell>
          <cell r="K1092" t="str">
            <v>Rimanenze finali di Emoderivati fuori produzione regionale</v>
          </cell>
          <cell r="L1092" t="str">
            <v>SI</v>
          </cell>
          <cell r="M1092" t="str">
            <v>B.13.A.2) Sangue ed emocomponenti</v>
          </cell>
          <cell r="N1092">
            <v>114661.23</v>
          </cell>
          <cell r="O1092">
            <v>105223.24</v>
          </cell>
          <cell r="P1092">
            <v>90332.34</v>
          </cell>
          <cell r="Q1092">
            <v>0</v>
          </cell>
          <cell r="R1092">
            <v>47736.74</v>
          </cell>
          <cell r="S1092">
            <v>0</v>
          </cell>
          <cell r="T1092">
            <v>54271.24</v>
          </cell>
          <cell r="U1092">
            <v>0</v>
          </cell>
          <cell r="V1092">
            <v>0</v>
          </cell>
          <cell r="AD1092">
            <v>0</v>
          </cell>
          <cell r="AE1092">
            <v>0</v>
          </cell>
        </row>
        <row r="1093">
          <cell r="F1093" t="str">
            <v>77610000045</v>
          </cell>
          <cell r="G1093" t="str">
            <v>Rimanenze finali di Prodotti dietetici</v>
          </cell>
          <cell r="H1093" t="str">
            <v>-BA2674</v>
          </cell>
          <cell r="I1093">
            <v>77610000020</v>
          </cell>
          <cell r="J1093" t="str">
            <v>776.100.00020</v>
          </cell>
          <cell r="K1093" t="str">
            <v>Rim. fin. di Prodotti dietetici</v>
          </cell>
          <cell r="L1093" t="str">
            <v>SI</v>
          </cell>
          <cell r="M1093" t="str">
            <v>B.13.A.4) Prodotti dietetici</v>
          </cell>
          <cell r="N1093">
            <v>98762.92</v>
          </cell>
          <cell r="O1093">
            <v>99130.25</v>
          </cell>
          <cell r="P1093">
            <v>86803.87</v>
          </cell>
          <cell r="Q1093">
            <v>0</v>
          </cell>
          <cell r="R1093">
            <v>78737.69</v>
          </cell>
          <cell r="S1093">
            <v>0</v>
          </cell>
          <cell r="T1093">
            <v>98415.5</v>
          </cell>
          <cell r="U1093">
            <v>0</v>
          </cell>
          <cell r="V1093">
            <v>0</v>
          </cell>
          <cell r="AD1093">
            <v>0</v>
          </cell>
          <cell r="AE1093">
            <v>0</v>
          </cell>
        </row>
        <row r="1094">
          <cell r="F1094" t="str">
            <v>77610000050</v>
          </cell>
          <cell r="G1094" t="str">
            <v>Rimanenze finali di Sieri</v>
          </cell>
          <cell r="H1094" t="str">
            <v>-BA2675</v>
          </cell>
          <cell r="I1094">
            <v>77610000025</v>
          </cell>
          <cell r="J1094" t="str">
            <v>776.100.00025</v>
          </cell>
          <cell r="K1094" t="str">
            <v>Rim. fin. di Sieri</v>
          </cell>
          <cell r="L1094" t="str">
            <v>SI</v>
          </cell>
          <cell r="M1094" t="str">
            <v>B.13.A.5) Materiali per la profilassi (vaccini)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AD1094">
            <v>0</v>
          </cell>
          <cell r="AE1094">
            <v>0</v>
          </cell>
        </row>
        <row r="1095">
          <cell r="F1095" t="str">
            <v>77610000055</v>
          </cell>
          <cell r="G1095" t="str">
            <v>Rimanenze finali di Vaccini</v>
          </cell>
          <cell r="H1095" t="str">
            <v>-BA2675</v>
          </cell>
          <cell r="I1095">
            <v>77610000030</v>
          </cell>
          <cell r="J1095" t="str">
            <v>776.100.00030</v>
          </cell>
          <cell r="K1095" t="str">
            <v>Rim. fin. di Vaccini</v>
          </cell>
          <cell r="L1095" t="str">
            <v>SI</v>
          </cell>
          <cell r="M1095" t="str">
            <v>B.13.A.5) Materiali per la profilassi (vaccini)</v>
          </cell>
          <cell r="N1095">
            <v>1055416.8400000001</v>
          </cell>
          <cell r="O1095">
            <v>1098069.25</v>
          </cell>
          <cell r="P1095">
            <v>1099594.8600000001</v>
          </cell>
          <cell r="Q1095">
            <v>0</v>
          </cell>
          <cell r="R1095">
            <v>1173530.24</v>
          </cell>
          <cell r="S1095">
            <v>0</v>
          </cell>
          <cell r="T1095">
            <v>1005302.72</v>
          </cell>
          <cell r="U1095">
            <v>0</v>
          </cell>
          <cell r="V1095">
            <v>0</v>
          </cell>
          <cell r="AD1095">
            <v>0</v>
          </cell>
          <cell r="AE1095">
            <v>0</v>
          </cell>
        </row>
        <row r="1096">
          <cell r="F1096" t="str">
            <v>77610000060</v>
          </cell>
          <cell r="G1096" t="str">
            <v xml:space="preserve">Rimanenze finali di Materiali diagnostici </v>
          </cell>
          <cell r="H1096" t="str">
            <v>-BA2673</v>
          </cell>
          <cell r="I1096">
            <v>77610000036</v>
          </cell>
          <cell r="J1096" t="str">
            <v>776.100.00036</v>
          </cell>
          <cell r="K1096" t="str">
            <v xml:space="preserve">Rim. fin. di Materiali diagnostici </v>
          </cell>
          <cell r="L1096" t="str">
            <v>SI</v>
          </cell>
          <cell r="M1096" t="str">
            <v>B.13.A.3) Dispositivi medici</v>
          </cell>
          <cell r="N1096">
            <v>1388384.35</v>
          </cell>
          <cell r="O1096">
            <v>1733519.45</v>
          </cell>
          <cell r="P1096">
            <v>1607095.56</v>
          </cell>
          <cell r="Q1096">
            <v>0</v>
          </cell>
          <cell r="R1096">
            <v>1490351.42</v>
          </cell>
          <cell r="S1096">
            <v>0</v>
          </cell>
          <cell r="T1096">
            <v>1296178.18</v>
          </cell>
          <cell r="U1096">
            <v>0</v>
          </cell>
          <cell r="V1096">
            <v>0</v>
          </cell>
          <cell r="AD1096">
            <v>0</v>
          </cell>
          <cell r="AE1096">
            <v>0</v>
          </cell>
        </row>
        <row r="1097">
          <cell r="F1097" t="str">
            <v>77610000065</v>
          </cell>
          <cell r="G1097" t="str">
            <v>Rimanenze finali di Prodotti chimici</v>
          </cell>
          <cell r="H1097" t="str">
            <v>-BA2676</v>
          </cell>
          <cell r="I1097">
            <v>77610000039</v>
          </cell>
          <cell r="J1097" t="str">
            <v>776.100.00039</v>
          </cell>
          <cell r="K1097" t="str">
            <v>Rim. fin. di Prodotti chimici</v>
          </cell>
          <cell r="L1097" t="str">
            <v>SI</v>
          </cell>
          <cell r="M1097" t="str">
            <v>B.13.A.6) Prodotti chimici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AD1097">
            <v>0</v>
          </cell>
          <cell r="AE1097">
            <v>0</v>
          </cell>
        </row>
        <row r="1098">
          <cell r="F1098" t="str">
            <v>77610000070</v>
          </cell>
          <cell r="G1098" t="str">
            <v>Rimanenze finali di Mater. diagn., lastre RX, carta per ECG, ecc.</v>
          </cell>
          <cell r="H1098" t="str">
            <v>-BA2673</v>
          </cell>
          <cell r="I1098">
            <v>77610000040</v>
          </cell>
          <cell r="J1098" t="str">
            <v>776.100.00040</v>
          </cell>
          <cell r="K1098" t="str">
            <v>Rim. fin. di Mater. diagn., lastre RX, carta per ECG, ecc.</v>
          </cell>
          <cell r="L1098" t="str">
            <v>SI</v>
          </cell>
          <cell r="M1098" t="str">
            <v>B.13.A.3) Dispositivi medici</v>
          </cell>
          <cell r="N1098">
            <v>66043.839999999997</v>
          </cell>
          <cell r="O1098">
            <v>66656.89</v>
          </cell>
          <cell r="P1098">
            <v>67012.67</v>
          </cell>
          <cell r="Q1098">
            <v>0</v>
          </cell>
          <cell r="R1098">
            <v>43824.38</v>
          </cell>
          <cell r="S1098">
            <v>0</v>
          </cell>
          <cell r="T1098">
            <v>18486.82</v>
          </cell>
          <cell r="U1098">
            <v>0</v>
          </cell>
          <cell r="V1098">
            <v>0</v>
          </cell>
          <cell r="AD1098">
            <v>0</v>
          </cell>
          <cell r="AE1098">
            <v>0</v>
          </cell>
        </row>
        <row r="1099">
          <cell r="F1099" t="str">
            <v>77610000075</v>
          </cell>
          <cell r="G1099" t="str">
            <v>Rimanenze finali di Mezzi di contrasto per RX</v>
          </cell>
          <cell r="H1099" t="str">
            <v>-BA2671</v>
          </cell>
          <cell r="I1099">
            <v>77610000045</v>
          </cell>
          <cell r="J1099" t="str">
            <v>776.100.00045</v>
          </cell>
          <cell r="K1099" t="str">
            <v>Rim. fin. di Mezzi di contrasto per RX</v>
          </cell>
          <cell r="L1099" t="str">
            <v>SI</v>
          </cell>
          <cell r="M1099" t="str">
            <v>B.13.A.1) Prodotti farmaceutici ed emoderivati</v>
          </cell>
          <cell r="N1099">
            <v>119071.51</v>
          </cell>
          <cell r="O1099">
            <v>107958.37</v>
          </cell>
          <cell r="P1099">
            <v>133833.66</v>
          </cell>
          <cell r="Q1099">
            <v>0</v>
          </cell>
          <cell r="R1099">
            <v>146731.62</v>
          </cell>
          <cell r="S1099">
            <v>0</v>
          </cell>
          <cell r="T1099">
            <v>97179.7</v>
          </cell>
          <cell r="U1099">
            <v>0</v>
          </cell>
          <cell r="V1099">
            <v>0</v>
          </cell>
          <cell r="AD1099">
            <v>0</v>
          </cell>
          <cell r="AE1099">
            <v>0</v>
          </cell>
        </row>
        <row r="1100">
          <cell r="F1100" t="str">
            <v>77610000080</v>
          </cell>
          <cell r="G1100" t="str">
            <v>Rimanenze finali di Dispositivi medici e materiali sanitari</v>
          </cell>
          <cell r="H1100" t="str">
            <v>-BA2673</v>
          </cell>
          <cell r="I1100">
            <v>77610000050</v>
          </cell>
          <cell r="J1100" t="str">
            <v>776.100.00050</v>
          </cell>
          <cell r="K1100" t="str">
            <v>Rim. fin. di Presidi chirurgici e materiali sanitari</v>
          </cell>
          <cell r="L1100" t="str">
            <v>SI</v>
          </cell>
          <cell r="M1100" t="str">
            <v>B.13.A.3) Dispositivi medici</v>
          </cell>
          <cell r="N1100">
            <v>3001499.6</v>
          </cell>
          <cell r="O1100">
            <v>2771307.38</v>
          </cell>
          <cell r="P1100">
            <v>2448146.62</v>
          </cell>
          <cell r="Q1100">
            <v>0</v>
          </cell>
          <cell r="R1100">
            <v>2513702.75</v>
          </cell>
          <cell r="S1100">
            <v>0</v>
          </cell>
          <cell r="T1100">
            <v>2930135.42</v>
          </cell>
          <cell r="U1100">
            <v>0</v>
          </cell>
          <cell r="V1100">
            <v>0</v>
          </cell>
          <cell r="AD1100">
            <v>0</v>
          </cell>
          <cell r="AE1100">
            <v>0</v>
          </cell>
        </row>
        <row r="1101">
          <cell r="F1101" t="str">
            <v>77610000085</v>
          </cell>
          <cell r="G1101" t="str">
            <v>Rimanenze finali di Protesi impiantabili attive</v>
          </cell>
          <cell r="H1101" t="str">
            <v>-BA2673</v>
          </cell>
          <cell r="I1101">
            <v>77610000056</v>
          </cell>
          <cell r="J1101" t="str">
            <v>776.100.00056</v>
          </cell>
          <cell r="K1101" t="str">
            <v>Rim. fin. di Protesi impiantabili attive</v>
          </cell>
          <cell r="L1101" t="str">
            <v>SI</v>
          </cell>
          <cell r="M1101" t="str">
            <v>B.13.A.3) Dispositivi medici</v>
          </cell>
          <cell r="N1101">
            <v>228741.09</v>
          </cell>
          <cell r="O1101">
            <v>319457.40999999997</v>
          </cell>
          <cell r="P1101">
            <v>799264.9</v>
          </cell>
          <cell r="Q1101">
            <v>0</v>
          </cell>
          <cell r="R1101">
            <v>203330.41</v>
          </cell>
          <cell r="S1101">
            <v>0</v>
          </cell>
          <cell r="T1101">
            <v>348622.3</v>
          </cell>
          <cell r="U1101">
            <v>0</v>
          </cell>
          <cell r="V1101">
            <v>0</v>
          </cell>
          <cell r="AD1101">
            <v>0</v>
          </cell>
          <cell r="AE1101">
            <v>0</v>
          </cell>
        </row>
        <row r="1102">
          <cell r="F1102" t="str">
            <v>77610000090</v>
          </cell>
          <cell r="G1102" t="str">
            <v>Rimanenze finali di Altre Protesi</v>
          </cell>
          <cell r="H1102" t="str">
            <v>-BA2673</v>
          </cell>
          <cell r="I1102">
            <v>77610000058</v>
          </cell>
          <cell r="J1102" t="str">
            <v>776.100.00058</v>
          </cell>
          <cell r="K1102" t="str">
            <v>Rimanenze finali di Altre Protesi</v>
          </cell>
          <cell r="L1102" t="str">
            <v>SI</v>
          </cell>
          <cell r="M1102" t="str">
            <v>B.13.A.3) Dispositivi medici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222787.86</v>
          </cell>
          <cell r="S1102">
            <v>0</v>
          </cell>
          <cell r="T1102">
            <v>326757.77</v>
          </cell>
          <cell r="U1102">
            <v>0</v>
          </cell>
          <cell r="V1102">
            <v>0</v>
          </cell>
          <cell r="AD1102">
            <v>0</v>
          </cell>
          <cell r="AE1102">
            <v>0</v>
          </cell>
        </row>
        <row r="1103">
          <cell r="F1103" t="str">
            <v>77610000095</v>
          </cell>
          <cell r="G1103" t="str">
            <v>Rimanenze finali di Materiale protesico fornitura diretta (ass. prot.)</v>
          </cell>
          <cell r="H1103" t="str">
            <v>-BA2673</v>
          </cell>
          <cell r="I1103">
            <v>77610000060</v>
          </cell>
          <cell r="J1103" t="str">
            <v>776.100.00060</v>
          </cell>
          <cell r="K1103" t="str">
            <v>Rim. fin. di Materiale protesico forn. dir. (ass. prot.)</v>
          </cell>
          <cell r="L1103" t="str">
            <v>SI</v>
          </cell>
          <cell r="M1103" t="str">
            <v>B.13.A.3) Dispositivi medici</v>
          </cell>
          <cell r="N1103">
            <v>360664.54</v>
          </cell>
          <cell r="O1103">
            <v>299801.92</v>
          </cell>
          <cell r="P1103">
            <v>269750.44</v>
          </cell>
          <cell r="Q1103">
            <v>0</v>
          </cell>
          <cell r="R1103">
            <v>383103.13</v>
          </cell>
          <cell r="S1103">
            <v>0</v>
          </cell>
          <cell r="T1103">
            <v>198290.71</v>
          </cell>
          <cell r="U1103">
            <v>0</v>
          </cell>
          <cell r="V1103">
            <v>0</v>
          </cell>
          <cell r="AD1103">
            <v>0</v>
          </cell>
          <cell r="AE1103">
            <v>0</v>
          </cell>
        </row>
        <row r="1104">
          <cell r="F1104" t="str">
            <v>77610000100</v>
          </cell>
          <cell r="G1104" t="str">
            <v>Rimanenze finali di Materiali per emodialisi</v>
          </cell>
          <cell r="H1104" t="str">
            <v>-BA2673</v>
          </cell>
          <cell r="I1104">
            <v>77610000065</v>
          </cell>
          <cell r="J1104" t="str">
            <v>776.100.00065</v>
          </cell>
          <cell r="K1104" t="str">
            <v>Rim. fin. di Materiali per emodialisi</v>
          </cell>
          <cell r="L1104" t="str">
            <v>SI</v>
          </cell>
          <cell r="M1104" t="str">
            <v>B.13.A.3) Dispositivi medici</v>
          </cell>
          <cell r="N1104">
            <v>87011.33</v>
          </cell>
          <cell r="O1104">
            <v>67168.66</v>
          </cell>
          <cell r="P1104">
            <v>40081.089999999997</v>
          </cell>
          <cell r="Q1104">
            <v>0</v>
          </cell>
          <cell r="R1104">
            <v>71610.289999999994</v>
          </cell>
          <cell r="S1104">
            <v>0</v>
          </cell>
          <cell r="T1104">
            <v>65281.29</v>
          </cell>
          <cell r="U1104">
            <v>0</v>
          </cell>
          <cell r="V1104">
            <v>0</v>
          </cell>
          <cell r="AD1104">
            <v>0</v>
          </cell>
          <cell r="AE1104">
            <v>0</v>
          </cell>
        </row>
        <row r="1105">
          <cell r="F1105" t="str">
            <v>77610000105</v>
          </cell>
          <cell r="G1105" t="str">
            <v>Rimanenze finali di Prodotti farmaceutici per uso veterinario</v>
          </cell>
          <cell r="H1105" t="str">
            <v>-BA2677</v>
          </cell>
          <cell r="I1105">
            <v>77610000070</v>
          </cell>
          <cell r="J1105" t="str">
            <v>776.100.00070</v>
          </cell>
          <cell r="K1105" t="str">
            <v>Rim. fin. di Prodotti farmaceutici per uso vet.</v>
          </cell>
          <cell r="L1105" t="str">
            <v>SI</v>
          </cell>
          <cell r="M1105" t="str">
            <v>B.13.A.7)  Materiali e prodotti per uso veterinario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13881.86</v>
          </cell>
          <cell r="S1105">
            <v>0</v>
          </cell>
          <cell r="T1105">
            <v>356.49</v>
          </cell>
          <cell r="U1105">
            <v>0</v>
          </cell>
          <cell r="V1105">
            <v>0</v>
          </cell>
          <cell r="AD1105">
            <v>0</v>
          </cell>
          <cell r="AE1105">
            <v>0</v>
          </cell>
        </row>
        <row r="1106">
          <cell r="F1106" t="str">
            <v>77610000110</v>
          </cell>
          <cell r="G1106" t="str">
            <v>Rimanenze finali di Mat. chirurg., sanit. e diagn. per uso veterinario</v>
          </cell>
          <cell r="H1106" t="str">
            <v>-BA2677</v>
          </cell>
          <cell r="I1106">
            <v>77610000075</v>
          </cell>
          <cell r="J1106" t="str">
            <v>776.100.00075</v>
          </cell>
          <cell r="K1106" t="str">
            <v>Rim. fin. di Mat. chirurg., sanit. e diagn. per uso vet.</v>
          </cell>
          <cell r="L1106" t="str">
            <v>SI</v>
          </cell>
          <cell r="M1106" t="str">
            <v>B.13.A.7)  Materiali e prodotti per uso veterinario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3265.57</v>
          </cell>
          <cell r="S1106">
            <v>0</v>
          </cell>
          <cell r="T1106">
            <v>4157.76</v>
          </cell>
          <cell r="U1106">
            <v>0</v>
          </cell>
          <cell r="V1106">
            <v>0</v>
          </cell>
          <cell r="AD1106">
            <v>0</v>
          </cell>
          <cell r="AE1106">
            <v>0</v>
          </cell>
        </row>
        <row r="1107">
          <cell r="F1107" t="str">
            <v>77610000120</v>
          </cell>
          <cell r="G1107" t="str">
            <v>Rimanenze finali di Sacche di sangue da altri soggetti</v>
          </cell>
          <cell r="H1107" t="str">
            <v>-BA2672</v>
          </cell>
          <cell r="I1107">
            <v>77610000083</v>
          </cell>
          <cell r="J1107" t="str">
            <v>776.100.00083</v>
          </cell>
          <cell r="K1107" t="str">
            <v>Rim. fin. di Sacche di sangue da altri soggetti</v>
          </cell>
          <cell r="L1107" t="str">
            <v>SI</v>
          </cell>
          <cell r="M1107" t="str">
            <v>B.13.A.2) Sangue ed emocomponenti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AD1107">
            <v>0</v>
          </cell>
          <cell r="AE1107">
            <v>0</v>
          </cell>
        </row>
        <row r="1108">
          <cell r="F1108" t="str">
            <v>77610000125</v>
          </cell>
          <cell r="G1108" t="str">
            <v>Rimanenze finali di Altri acquisti di beni sanitari</v>
          </cell>
          <cell r="H1108" t="str">
            <v>-BA2678</v>
          </cell>
          <cell r="I1108">
            <v>77610000085</v>
          </cell>
          <cell r="J1108" t="str">
            <v>776.100.00085</v>
          </cell>
          <cell r="K1108" t="str">
            <v>Rim. fin. di Altri acquisti di beni sanitari</v>
          </cell>
          <cell r="L1108" t="str">
            <v>SI</v>
          </cell>
          <cell r="M1108" t="str">
            <v>B.13.A.8)  Altri beni e prodotti sanitari</v>
          </cell>
          <cell r="N1108">
            <v>159700</v>
          </cell>
          <cell r="O1108">
            <v>66942.41</v>
          </cell>
          <cell r="P1108">
            <v>64253.43</v>
          </cell>
          <cell r="Q1108">
            <v>0</v>
          </cell>
          <cell r="R1108">
            <v>140241.96</v>
          </cell>
          <cell r="S1108">
            <v>0</v>
          </cell>
          <cell r="T1108">
            <v>121662.31</v>
          </cell>
          <cell r="U1108">
            <v>0</v>
          </cell>
          <cell r="V1108">
            <v>0</v>
          </cell>
          <cell r="AD1108">
            <v>0</v>
          </cell>
          <cell r="AE1108">
            <v>0</v>
          </cell>
        </row>
        <row r="1109">
          <cell r="F1109">
            <v>77610000135</v>
          </cell>
          <cell r="G1109" t="str">
            <v>Rimanenze finali di Dispositivi di Protezione Individuale - Dispositivi Medici</v>
          </cell>
          <cell r="H1109" t="str">
            <v>-BA2673</v>
          </cell>
          <cell r="L1109" t="str">
            <v>SI</v>
          </cell>
          <cell r="M1109" t="str">
            <v>B.13.A.3) Dispositivi medici</v>
          </cell>
          <cell r="T1109">
            <v>7036.63</v>
          </cell>
          <cell r="U1109">
            <v>0</v>
          </cell>
          <cell r="V1109">
            <v>0</v>
          </cell>
          <cell r="AD1109">
            <v>0</v>
          </cell>
          <cell r="AE1109">
            <v>0</v>
          </cell>
        </row>
        <row r="1110">
          <cell r="F1110" t="str">
            <v>776110</v>
          </cell>
          <cell r="G1110" t="str">
            <v>RIMANENZE FINALI NON SANITARIE</v>
          </cell>
          <cell r="I1110">
            <v>776110</v>
          </cell>
          <cell r="J1110">
            <v>776110</v>
          </cell>
          <cell r="K1110" t="str">
            <v>RIMANENZE FINALI DI BENI NON SANITARI</v>
          </cell>
          <cell r="L1110" t="str">
            <v>NO</v>
          </cell>
          <cell r="N1110">
            <v>0</v>
          </cell>
          <cell r="O1110">
            <v>0</v>
          </cell>
          <cell r="P1110">
            <v>0</v>
          </cell>
          <cell r="R1110">
            <v>0</v>
          </cell>
          <cell r="T1110">
            <v>0</v>
          </cell>
          <cell r="U1110">
            <v>0</v>
          </cell>
          <cell r="V1110">
            <v>0</v>
          </cell>
          <cell r="AD1110">
            <v>0</v>
          </cell>
          <cell r="AE1110">
            <v>0</v>
          </cell>
        </row>
        <row r="1111">
          <cell r="F1111" t="str">
            <v>77611000005</v>
          </cell>
          <cell r="G1111" t="str">
            <v>Rimanenze finali di Prodotti alimentari</v>
          </cell>
          <cell r="H1111" t="str">
            <v>-BA2681</v>
          </cell>
          <cell r="I1111">
            <v>77611000005</v>
          </cell>
          <cell r="J1111" t="str">
            <v>776.110.00005</v>
          </cell>
          <cell r="K1111" t="str">
            <v>Rim. fin. di Prodotti alimentari</v>
          </cell>
          <cell r="L1111" t="str">
            <v>SI</v>
          </cell>
          <cell r="M1111" t="str">
            <v>B.13.B.1) Prodotti alimentari</v>
          </cell>
          <cell r="N1111">
            <v>28189.7</v>
          </cell>
          <cell r="O1111">
            <v>3528.01</v>
          </cell>
          <cell r="P1111">
            <v>801.86</v>
          </cell>
          <cell r="Q1111">
            <v>0</v>
          </cell>
          <cell r="R1111">
            <v>18038.37</v>
          </cell>
          <cell r="S1111">
            <v>0</v>
          </cell>
          <cell r="T1111">
            <v>810.93</v>
          </cell>
          <cell r="U1111">
            <v>0</v>
          </cell>
          <cell r="V1111">
            <v>0</v>
          </cell>
          <cell r="AD1111">
            <v>0</v>
          </cell>
          <cell r="AE1111">
            <v>0</v>
          </cell>
        </row>
        <row r="1112">
          <cell r="F1112" t="str">
            <v>77611000010</v>
          </cell>
          <cell r="G1112" t="str">
            <v>Rimanenze finali di Materiali di guardaroba, pulizia e di conviv. in genere</v>
          </cell>
          <cell r="H1112" t="str">
            <v>-BA2682</v>
          </cell>
          <cell r="I1112">
            <v>77611000010</v>
          </cell>
          <cell r="J1112" t="str">
            <v>776.110.00010</v>
          </cell>
          <cell r="K1112" t="str">
            <v>Rim. fin. di Materiali di guard., pulizia e di conv. in gen.</v>
          </cell>
          <cell r="L1112" t="str">
            <v>SI</v>
          </cell>
          <cell r="M1112" t="str">
            <v>B.13.B.2) Materiali di guardaroba, di pulizia, e di convivenza in genere</v>
          </cell>
          <cell r="N1112">
            <v>167213.22</v>
          </cell>
          <cell r="O1112">
            <v>191227.11</v>
          </cell>
          <cell r="P1112">
            <v>140013.70000000001</v>
          </cell>
          <cell r="Q1112">
            <v>0</v>
          </cell>
          <cell r="R1112">
            <v>161523.41</v>
          </cell>
          <cell r="S1112">
            <v>0</v>
          </cell>
          <cell r="T1112">
            <v>258646.43</v>
          </cell>
          <cell r="U1112">
            <v>0</v>
          </cell>
          <cell r="V1112">
            <v>0</v>
          </cell>
          <cell r="AD1112">
            <v>0</v>
          </cell>
          <cell r="AE1112">
            <v>0</v>
          </cell>
        </row>
        <row r="1113">
          <cell r="F1113" t="str">
            <v>77611000015</v>
          </cell>
          <cell r="G1113" t="str">
            <v>Rimanenze finali di Combust., carbur., lubrif. uso riscaldam. e cucine</v>
          </cell>
          <cell r="H1113" t="str">
            <v>-BA2683</v>
          </cell>
          <cell r="I1113">
            <v>77611000015</v>
          </cell>
          <cell r="J1113" t="str">
            <v>776.110.00015</v>
          </cell>
          <cell r="K1113" t="str">
            <v>Rim. fin. di Combust., carbur., lubrif. uso riscald. e cucine</v>
          </cell>
          <cell r="L1113" t="str">
            <v>SI</v>
          </cell>
          <cell r="M1113" t="str">
            <v>B.13.B.3) Combustibili, carburanti e lubrificanti</v>
          </cell>
          <cell r="N1113">
            <v>34531.93</v>
          </cell>
          <cell r="O1113">
            <v>34533</v>
          </cell>
          <cell r="P1113">
            <v>34533</v>
          </cell>
          <cell r="Q1113">
            <v>0</v>
          </cell>
          <cell r="R1113">
            <v>34531.93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AD1113">
            <v>0</v>
          </cell>
          <cell r="AE1113">
            <v>0</v>
          </cell>
        </row>
        <row r="1114">
          <cell r="F1114" t="str">
            <v>77611000020</v>
          </cell>
          <cell r="G1114" t="str">
            <v>Rimanenze finali di Combust., carbur., lubrif. uso trasporto</v>
          </cell>
          <cell r="H1114" t="str">
            <v>-BA2683</v>
          </cell>
          <cell r="I1114">
            <v>77611000020</v>
          </cell>
          <cell r="J1114" t="str">
            <v>776.110.00020</v>
          </cell>
          <cell r="K1114" t="str">
            <v>Rim. fin. di Combust., carbur., lubrif. uso trasporto</v>
          </cell>
          <cell r="L1114" t="str">
            <v>SI</v>
          </cell>
          <cell r="M1114" t="str">
            <v>B.13.B.3) Combustibili, carburanti e lubrificanti</v>
          </cell>
          <cell r="N1114">
            <v>11536.51</v>
          </cell>
          <cell r="O1114">
            <v>12133.98</v>
          </cell>
          <cell r="P1114">
            <v>8646.68</v>
          </cell>
          <cell r="Q1114">
            <v>0</v>
          </cell>
          <cell r="R1114">
            <v>5818.61</v>
          </cell>
          <cell r="S1114">
            <v>0</v>
          </cell>
          <cell r="T1114">
            <v>54.41</v>
          </cell>
          <cell r="U1114">
            <v>0</v>
          </cell>
          <cell r="V1114">
            <v>0</v>
          </cell>
          <cell r="AD1114">
            <v>0</v>
          </cell>
          <cell r="AE1114">
            <v>0</v>
          </cell>
        </row>
        <row r="1115">
          <cell r="F1115" t="str">
            <v>77611000025</v>
          </cell>
          <cell r="G1115" t="str">
            <v>Rimanenze finali di Cancelleria, stampati e supporti informatici</v>
          </cell>
          <cell r="H1115" t="str">
            <v>-BA2684</v>
          </cell>
          <cell r="I1115">
            <v>77611000025</v>
          </cell>
          <cell r="J1115" t="str">
            <v>776.110.00025</v>
          </cell>
          <cell r="K1115" t="str">
            <v>Rim. fin. di Cancelleria, stampati e supporti inf.</v>
          </cell>
          <cell r="L1115" t="str">
            <v>SI</v>
          </cell>
          <cell r="M1115" t="str">
            <v>B.13.B.4) Supporti informatici e cancelleria</v>
          </cell>
          <cell r="N1115">
            <v>260144.53</v>
          </cell>
          <cell r="O1115">
            <v>266737.67</v>
          </cell>
          <cell r="P1115">
            <v>220196.46</v>
          </cell>
          <cell r="Q1115">
            <v>0</v>
          </cell>
          <cell r="R1115">
            <v>195742.88</v>
          </cell>
          <cell r="S1115">
            <v>0</v>
          </cell>
          <cell r="T1115">
            <v>316934.28999999998</v>
          </cell>
          <cell r="U1115">
            <v>0</v>
          </cell>
          <cell r="V1115">
            <v>0</v>
          </cell>
          <cell r="AD1115">
            <v>0</v>
          </cell>
          <cell r="AE1115">
            <v>0</v>
          </cell>
        </row>
        <row r="1116">
          <cell r="F1116" t="str">
            <v>77611000030</v>
          </cell>
          <cell r="G1116" t="str">
            <v>Rimanenze finali di Materiali per la manutenzione in strutture immobiliari</v>
          </cell>
          <cell r="H1116" t="str">
            <v>-BA2685</v>
          </cell>
          <cell r="I1116">
            <v>77611000030</v>
          </cell>
          <cell r="J1116" t="str">
            <v>776.110.00030</v>
          </cell>
          <cell r="K1116" t="str">
            <v>Rim. fin. di Mat. per la manut. in strutt. immob.</v>
          </cell>
          <cell r="L1116" t="str">
            <v>SI</v>
          </cell>
          <cell r="M1116" t="str">
            <v>B.13.B.5) Materiale per la manutenzione</v>
          </cell>
          <cell r="N1116">
            <v>1542.64</v>
          </cell>
          <cell r="O1116">
            <v>1542.64</v>
          </cell>
          <cell r="P1116">
            <v>1542.64</v>
          </cell>
          <cell r="Q1116">
            <v>0</v>
          </cell>
          <cell r="R1116">
            <v>1542.64</v>
          </cell>
          <cell r="S1116">
            <v>0</v>
          </cell>
          <cell r="T1116">
            <v>0</v>
          </cell>
          <cell r="U1116">
            <v>0</v>
          </cell>
          <cell r="V1116">
            <v>0</v>
          </cell>
          <cell r="AD1116">
            <v>0</v>
          </cell>
          <cell r="AE1116">
            <v>0</v>
          </cell>
        </row>
        <row r="1117">
          <cell r="F1117" t="str">
            <v>77611000035</v>
          </cell>
          <cell r="G1117" t="str">
            <v>Rimanenze finali di Materiali per la manutenzione di impianti</v>
          </cell>
          <cell r="H1117" t="str">
            <v>-BA2685</v>
          </cell>
          <cell r="I1117">
            <v>77611000035</v>
          </cell>
          <cell r="J1117" t="str">
            <v>776.110.00035</v>
          </cell>
          <cell r="K1117" t="str">
            <v>Rim. fin. di Mat. per la manuti di impianti</v>
          </cell>
          <cell r="L1117" t="str">
            <v>SI</v>
          </cell>
          <cell r="M1117" t="str">
            <v>B.13.B.5) Materiale per la manutenzione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AD1117">
            <v>0</v>
          </cell>
          <cell r="AE1117">
            <v>0</v>
          </cell>
        </row>
        <row r="1118">
          <cell r="F1118" t="str">
            <v>77611000040</v>
          </cell>
          <cell r="G1118" t="str">
            <v>Rimanenze finali di Materiali per la manut. di automezzi(sanit. e non sanit.)</v>
          </cell>
          <cell r="H1118" t="str">
            <v>-BA2685</v>
          </cell>
          <cell r="I1118">
            <v>77611000040</v>
          </cell>
          <cell r="J1118" t="str">
            <v>776.110.00040</v>
          </cell>
          <cell r="K1118" t="str">
            <v>Rim. fin. di Mat. per la manut. di automezzi (sanit. e non)</v>
          </cell>
          <cell r="L1118" t="str">
            <v>SI</v>
          </cell>
          <cell r="M1118" t="str">
            <v>B.13.B.5) Materiale per la manutenzione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AD1118">
            <v>0</v>
          </cell>
          <cell r="AE1118">
            <v>0</v>
          </cell>
        </row>
        <row r="1119">
          <cell r="F1119" t="str">
            <v>77611000045</v>
          </cell>
          <cell r="G1119" t="str">
            <v>Rimanenze finali di Materiali per la manutenz. di attrezzature sanitarie</v>
          </cell>
          <cell r="H1119" t="str">
            <v>-BA2685</v>
          </cell>
          <cell r="I1119">
            <v>77611000045</v>
          </cell>
          <cell r="J1119" t="str">
            <v>776.110.00045</v>
          </cell>
          <cell r="K1119" t="str">
            <v>Rim. fin. di Mat. per la manutenz. di attrezz. sanit.</v>
          </cell>
          <cell r="L1119" t="str">
            <v>SI</v>
          </cell>
          <cell r="M1119" t="str">
            <v>B.13.B.5) Materiale per la manutenzione</v>
          </cell>
          <cell r="N1119">
            <v>940.81</v>
          </cell>
          <cell r="O1119">
            <v>940.81</v>
          </cell>
          <cell r="P1119">
            <v>940.81</v>
          </cell>
          <cell r="Q1119">
            <v>0</v>
          </cell>
          <cell r="R1119">
            <v>940.81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AD1119">
            <v>0</v>
          </cell>
          <cell r="AE1119">
            <v>0</v>
          </cell>
        </row>
        <row r="1120">
          <cell r="F1120" t="str">
            <v>77611000055</v>
          </cell>
          <cell r="G1120" t="str">
            <v>Rimanenze finali di Materiali per la manut. di mobili, macchine e altri beni</v>
          </cell>
          <cell r="H1120" t="str">
            <v>-BA2685</v>
          </cell>
          <cell r="I1120">
            <v>77611000055</v>
          </cell>
          <cell r="J1120" t="str">
            <v>776.110.00055</v>
          </cell>
          <cell r="K1120" t="str">
            <v>Rim. fin. di Mat. per la manut. di mobili, macchine e altri beni</v>
          </cell>
          <cell r="L1120" t="str">
            <v>SI</v>
          </cell>
          <cell r="M1120" t="str">
            <v>B.13.B.5) Materiale per la manutenzione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AD1120">
            <v>0</v>
          </cell>
          <cell r="AE1120">
            <v>0</v>
          </cell>
        </row>
        <row r="1121">
          <cell r="F1121" t="str">
            <v>77611000060</v>
          </cell>
          <cell r="G1121" t="str">
            <v>Rimanenze finali di Altri acquisti di beni non sanitari</v>
          </cell>
          <cell r="H1121" t="str">
            <v>-BA2686</v>
          </cell>
          <cell r="I1121">
            <v>77611000060</v>
          </cell>
          <cell r="J1121" t="str">
            <v>776.110.00060</v>
          </cell>
          <cell r="K1121" t="str">
            <v>Rim. fin. di Altri acquisti di beni non sanitari</v>
          </cell>
          <cell r="L1121" t="str">
            <v>SI</v>
          </cell>
          <cell r="M1121" t="str">
            <v>B.13.B.6) Altri beni e prodotti non sanitari</v>
          </cell>
          <cell r="N1121">
            <v>211553.25</v>
          </cell>
          <cell r="O1121">
            <v>80789.62</v>
          </cell>
          <cell r="P1121">
            <v>27328.15</v>
          </cell>
          <cell r="Q1121">
            <v>0</v>
          </cell>
          <cell r="R1121">
            <v>266100.62</v>
          </cell>
          <cell r="S1121">
            <v>0</v>
          </cell>
          <cell r="T1121">
            <v>155139.9</v>
          </cell>
          <cell r="U1121">
            <v>0</v>
          </cell>
          <cell r="V1121">
            <v>0</v>
          </cell>
          <cell r="AD1121">
            <v>0</v>
          </cell>
          <cell r="AE1121">
            <v>0</v>
          </cell>
        </row>
        <row r="1122">
          <cell r="F1122">
            <v>77611000065</v>
          </cell>
          <cell r="G1122" t="str">
            <v>Rimanenze finali di Beni e prodotti non sanitari da Aziende sanitarie pubbliche della Regione</v>
          </cell>
          <cell r="H1122" t="str">
            <v>-BA2686</v>
          </cell>
          <cell r="I1122">
            <v>77611000065</v>
          </cell>
          <cell r="J1122" t="str">
            <v>776.110.00065</v>
          </cell>
          <cell r="K1122" t="str">
            <v>Rim. fin. di Beni e prod. non sanit. da Az. sanit. pubbl. della Reg.</v>
          </cell>
          <cell r="L1122" t="str">
            <v>SI</v>
          </cell>
          <cell r="M1122" t="e">
            <v>#N/A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T1122">
            <v>0</v>
          </cell>
          <cell r="U1122">
            <v>0</v>
          </cell>
          <cell r="V1122">
            <v>0</v>
          </cell>
          <cell r="AD1122">
            <v>0</v>
          </cell>
          <cell r="AE1122">
            <v>0</v>
          </cell>
        </row>
        <row r="1123">
          <cell r="F1123" t="str">
            <v>779</v>
          </cell>
          <cell r="G1123" t="str">
            <v>INTERESSI ATTIVI ED ALTRI PROVENTI FINANZIARI</v>
          </cell>
          <cell r="I1123">
            <v>779</v>
          </cell>
          <cell r="J1123" t="str">
            <v>779</v>
          </cell>
          <cell r="K1123" t="str">
            <v>INTERESSI ATTIVI ED ALTRI PROVENTI FINANZIARI</v>
          </cell>
          <cell r="L1123" t="str">
            <v>NO</v>
          </cell>
          <cell r="N1123">
            <v>0</v>
          </cell>
          <cell r="O1123">
            <v>0</v>
          </cell>
          <cell r="P1123">
            <v>0</v>
          </cell>
          <cell r="R1123">
            <v>0</v>
          </cell>
          <cell r="T1123">
            <v>0</v>
          </cell>
          <cell r="U1123">
            <v>0</v>
          </cell>
          <cell r="V1123">
            <v>0</v>
          </cell>
          <cell r="AD1123">
            <v>0</v>
          </cell>
          <cell r="AE1123">
            <v>0</v>
          </cell>
        </row>
        <row r="1124">
          <cell r="F1124" t="str">
            <v>779100</v>
          </cell>
          <cell r="G1124" t="str">
            <v>INTERESSI ATTIVI ED ALTRI PROVENTI FINANZIARI</v>
          </cell>
          <cell r="I1124">
            <v>779100</v>
          </cell>
          <cell r="J1124" t="str">
            <v>779.100</v>
          </cell>
          <cell r="K1124" t="str">
            <v>INTERESSI ATTIVI ED ALTRI PROVENTI FINANZIARI</v>
          </cell>
          <cell r="L1124" t="str">
            <v>NO</v>
          </cell>
          <cell r="N1124">
            <v>0</v>
          </cell>
          <cell r="O1124">
            <v>0</v>
          </cell>
          <cell r="P1124">
            <v>0</v>
          </cell>
          <cell r="R1124">
            <v>0</v>
          </cell>
          <cell r="T1124">
            <v>0</v>
          </cell>
          <cell r="U1124">
            <v>0</v>
          </cell>
          <cell r="V1124">
            <v>0</v>
          </cell>
          <cell r="AD1124">
            <v>0</v>
          </cell>
          <cell r="AE1124">
            <v>0</v>
          </cell>
        </row>
        <row r="1125">
          <cell r="F1125" t="str">
            <v>77910000005</v>
          </cell>
          <cell r="G1125" t="str">
            <v>Interessi attivi su titoli</v>
          </cell>
          <cell r="H1125" t="str">
            <v>CA0040</v>
          </cell>
          <cell r="I1125">
            <v>77910000005</v>
          </cell>
          <cell r="J1125" t="str">
            <v>779.100.00005</v>
          </cell>
          <cell r="K1125" t="str">
            <v>Interessi attivi su titoli</v>
          </cell>
          <cell r="L1125" t="str">
            <v>SI</v>
          </cell>
          <cell r="M1125" t="str">
            <v>C.1.C) Altri interessi attivi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AD1125">
            <v>0</v>
          </cell>
          <cell r="AE1125">
            <v>0</v>
          </cell>
        </row>
        <row r="1126">
          <cell r="F1126" t="str">
            <v>77910000010</v>
          </cell>
          <cell r="G1126" t="str">
            <v>Interessi attivi su c/c postali e bancari</v>
          </cell>
          <cell r="H1126" t="str">
            <v>CA0030</v>
          </cell>
          <cell r="I1126">
            <v>77910000010</v>
          </cell>
          <cell r="J1126" t="str">
            <v>779.100.00010</v>
          </cell>
          <cell r="K1126" t="str">
            <v>Interessi attivi su c/c postali e bancari</v>
          </cell>
          <cell r="L1126" t="str">
            <v>SI</v>
          </cell>
          <cell r="M1126" t="str">
            <v>C.1.B) Interessi attivi su c/c postali e bancari</v>
          </cell>
          <cell r="N1126">
            <v>42.84</v>
          </cell>
          <cell r="O1126">
            <v>0.59</v>
          </cell>
          <cell r="P1126">
            <v>6.39</v>
          </cell>
          <cell r="Q1126">
            <v>0</v>
          </cell>
          <cell r="R1126">
            <v>48.79</v>
          </cell>
          <cell r="S1126">
            <v>0</v>
          </cell>
          <cell r="T1126">
            <v>68.69</v>
          </cell>
          <cell r="U1126">
            <v>0</v>
          </cell>
          <cell r="V1126">
            <v>0</v>
          </cell>
          <cell r="AD1126">
            <v>0</v>
          </cell>
          <cell r="AE1126">
            <v>0</v>
          </cell>
        </row>
        <row r="1127">
          <cell r="F1127" t="str">
            <v>77910000015</v>
          </cell>
          <cell r="G1127" t="str">
            <v>Interessi attivi su tesoreria</v>
          </cell>
          <cell r="H1127" t="str">
            <v>CA0020</v>
          </cell>
          <cell r="I1127">
            <v>77910000015</v>
          </cell>
          <cell r="J1127" t="str">
            <v>779.100.00015</v>
          </cell>
          <cell r="K1127" t="str">
            <v>Interessi attivi su tesoreria</v>
          </cell>
          <cell r="L1127" t="str">
            <v>SI</v>
          </cell>
          <cell r="M1127" t="str">
            <v>C.1.A) Interessi attivi su c/tesoreria unica</v>
          </cell>
          <cell r="N1127">
            <v>0.1</v>
          </cell>
          <cell r="O1127">
            <v>0</v>
          </cell>
          <cell r="P1127">
            <v>4.47</v>
          </cell>
          <cell r="Q1127">
            <v>0</v>
          </cell>
          <cell r="R1127">
            <v>0</v>
          </cell>
          <cell r="S1127">
            <v>0</v>
          </cell>
          <cell r="T1127">
            <v>0.12</v>
          </cell>
          <cell r="U1127">
            <v>0.1</v>
          </cell>
          <cell r="V1127">
            <v>0.1</v>
          </cell>
          <cell r="W1127">
            <v>0.1</v>
          </cell>
          <cell r="AD1127">
            <v>0</v>
          </cell>
          <cell r="AE1127">
            <v>0</v>
          </cell>
        </row>
        <row r="1128">
          <cell r="F1128" t="str">
            <v>77910000020</v>
          </cell>
          <cell r="G1128" t="str">
            <v>Interessi attivi diversi</v>
          </cell>
          <cell r="H1128" t="str">
            <v>CA0040</v>
          </cell>
          <cell r="I1128">
            <v>77910000020</v>
          </cell>
          <cell r="J1128" t="str">
            <v>779.100.00020</v>
          </cell>
          <cell r="K1128" t="str">
            <v>Interessi attivi diversi</v>
          </cell>
          <cell r="L1128" t="str">
            <v>SI</v>
          </cell>
          <cell r="M1128" t="str">
            <v>C.1.C) Altri interessi attivi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AD1128">
            <v>0</v>
          </cell>
          <cell r="AE1128">
            <v>0</v>
          </cell>
        </row>
        <row r="1129">
          <cell r="F1129" t="str">
            <v>77910000025</v>
          </cell>
          <cell r="G1129" t="str">
            <v>Proventi fin.da crediti iscritti nelle immobilizza</v>
          </cell>
          <cell r="H1129" t="str">
            <v>CA0070</v>
          </cell>
          <cell r="I1129">
            <v>77910000025</v>
          </cell>
          <cell r="J1129" t="str">
            <v>779.100.00025</v>
          </cell>
          <cell r="K1129" t="str">
            <v>Proventi finanz. da crediti iscritti nelle immobilizz.</v>
          </cell>
          <cell r="L1129" t="str">
            <v>SI</v>
          </cell>
          <cell r="M1129" t="str">
            <v>C.2.B) Proventi finanziari da crediti iscritti nelle immobilizzazioni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AD1129">
            <v>0</v>
          </cell>
          <cell r="AE1129">
            <v>0</v>
          </cell>
        </row>
        <row r="1130">
          <cell r="F1130" t="str">
            <v>77910000030</v>
          </cell>
          <cell r="G1130" t="str">
            <v>Proventi finanziari da titoli iscritti nelle immobilizzazioni</v>
          </cell>
          <cell r="H1130" t="str">
            <v>CA0080</v>
          </cell>
          <cell r="I1130">
            <v>77910000030</v>
          </cell>
          <cell r="J1130" t="str">
            <v>779.100.00030</v>
          </cell>
          <cell r="K1130" t="str">
            <v>Proventi finanz. da titoli iscritti nelle immobilizz.</v>
          </cell>
          <cell r="L1130" t="str">
            <v>SI</v>
          </cell>
          <cell r="M1130" t="str">
            <v>C.2.C) Proventi finanziari da titoli iscritti nelle immobilizzazioni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AD1130">
            <v>0</v>
          </cell>
          <cell r="AE1130">
            <v>0</v>
          </cell>
        </row>
        <row r="1131">
          <cell r="F1131" t="str">
            <v>77910000035</v>
          </cell>
          <cell r="G1131" t="str">
            <v>Altri proventi finanziari</v>
          </cell>
          <cell r="H1131" t="str">
            <v>CA0090</v>
          </cell>
          <cell r="I1131">
            <v>77910000035</v>
          </cell>
          <cell r="J1131" t="str">
            <v>779.100.00035</v>
          </cell>
          <cell r="K1131" t="str">
            <v>Altri proventi finanziari</v>
          </cell>
          <cell r="L1131" t="str">
            <v>SI</v>
          </cell>
          <cell r="M1131" t="str">
            <v>C.2.D) Altri proventi finanziari diversi dai precedenti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AD1131">
            <v>0</v>
          </cell>
          <cell r="AE1131">
            <v>0</v>
          </cell>
        </row>
        <row r="1132">
          <cell r="F1132" t="str">
            <v>77910000040</v>
          </cell>
          <cell r="G1132" t="str">
            <v>Utili su cambi</v>
          </cell>
          <cell r="H1132" t="str">
            <v>CA0100</v>
          </cell>
          <cell r="I1132">
            <v>77910000040</v>
          </cell>
          <cell r="J1132" t="str">
            <v>779.100.00040</v>
          </cell>
          <cell r="K1132" t="str">
            <v>Utili su cambi</v>
          </cell>
          <cell r="L1132" t="str">
            <v>SI</v>
          </cell>
          <cell r="M1132" t="str">
            <v>C.2.E) Utili su cambi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AD1132">
            <v>0</v>
          </cell>
          <cell r="AE1132">
            <v>0</v>
          </cell>
        </row>
        <row r="1133">
          <cell r="F1133" t="str">
            <v>77910000045</v>
          </cell>
          <cell r="G1133" t="str">
            <v>Proventi da partecipazioni</v>
          </cell>
          <cell r="H1133" t="str">
            <v>CA0060</v>
          </cell>
          <cell r="I1133">
            <v>77910000045</v>
          </cell>
          <cell r="J1133" t="str">
            <v>779.100.00045</v>
          </cell>
          <cell r="K1133" t="str">
            <v>Proventi da partecipazioni</v>
          </cell>
          <cell r="L1133" t="str">
            <v>SI</v>
          </cell>
          <cell r="M1133" t="str">
            <v>C.2.A) Proventi da partecipazioni</v>
          </cell>
          <cell r="N1133">
            <v>0</v>
          </cell>
          <cell r="O1133">
            <v>0</v>
          </cell>
          <cell r="P1133">
            <v>614094</v>
          </cell>
          <cell r="Q1133">
            <v>0</v>
          </cell>
          <cell r="R1133">
            <v>2180566.62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AD1133">
            <v>0</v>
          </cell>
          <cell r="AE1133">
            <v>0</v>
          </cell>
        </row>
        <row r="1134">
          <cell r="F1134" t="str">
            <v>781</v>
          </cell>
          <cell r="G1134" t="str">
            <v>RIVALUTAZIONI</v>
          </cell>
          <cell r="I1134">
            <v>781</v>
          </cell>
          <cell r="J1134">
            <v>781</v>
          </cell>
          <cell r="K1134" t="str">
            <v>RIVALUTAZIONI</v>
          </cell>
          <cell r="L1134" t="str">
            <v>NO</v>
          </cell>
          <cell r="N1134">
            <v>0</v>
          </cell>
          <cell r="O1134">
            <v>0</v>
          </cell>
          <cell r="P1134">
            <v>0</v>
          </cell>
          <cell r="R1134">
            <v>0</v>
          </cell>
          <cell r="T1134">
            <v>0</v>
          </cell>
          <cell r="U1134">
            <v>0</v>
          </cell>
          <cell r="V1134">
            <v>0</v>
          </cell>
          <cell r="AD1134">
            <v>0</v>
          </cell>
          <cell r="AE1134">
            <v>0</v>
          </cell>
        </row>
        <row r="1135">
          <cell r="F1135" t="str">
            <v>781100</v>
          </cell>
          <cell r="G1135" t="str">
            <v>RIVALUTAZIONI</v>
          </cell>
          <cell r="I1135">
            <v>781100</v>
          </cell>
          <cell r="J1135" t="str">
            <v>781.100</v>
          </cell>
          <cell r="K1135" t="str">
            <v>RIVALUTAZIONI</v>
          </cell>
          <cell r="L1135" t="str">
            <v>NO</v>
          </cell>
          <cell r="N1135">
            <v>0</v>
          </cell>
          <cell r="O1135">
            <v>0</v>
          </cell>
          <cell r="P1135">
            <v>0</v>
          </cell>
          <cell r="R1135">
            <v>0</v>
          </cell>
          <cell r="T1135">
            <v>0</v>
          </cell>
          <cell r="U1135">
            <v>0</v>
          </cell>
          <cell r="V1135">
            <v>0</v>
          </cell>
          <cell r="AD1135">
            <v>0</v>
          </cell>
          <cell r="AE1135">
            <v>0</v>
          </cell>
        </row>
        <row r="1136">
          <cell r="F1136" t="str">
            <v>78110000005</v>
          </cell>
          <cell r="G1136" t="str">
            <v>Rivalutazioni</v>
          </cell>
          <cell r="H1136" t="str">
            <v>DA0010</v>
          </cell>
          <cell r="I1136">
            <v>78110000005</v>
          </cell>
          <cell r="J1136" t="str">
            <v>781.100.00005</v>
          </cell>
          <cell r="K1136" t="str">
            <v>Rivalutazioni</v>
          </cell>
          <cell r="L1136" t="str">
            <v>SI</v>
          </cell>
          <cell r="M1136" t="str">
            <v>D.1)  Rivalutazioni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AD1136">
            <v>0</v>
          </cell>
          <cell r="AE1136">
            <v>0</v>
          </cell>
        </row>
        <row r="1137">
          <cell r="F1137" t="str">
            <v>782</v>
          </cell>
          <cell r="G1137" t="str">
            <v>PLUSVALENZE</v>
          </cell>
          <cell r="I1137">
            <v>782</v>
          </cell>
          <cell r="J1137" t="str">
            <v>782</v>
          </cell>
          <cell r="K1137" t="str">
            <v>PLUSVALENZE</v>
          </cell>
          <cell r="L1137" t="str">
            <v>NO</v>
          </cell>
          <cell r="N1137">
            <v>0</v>
          </cell>
          <cell r="O1137">
            <v>0</v>
          </cell>
          <cell r="P1137">
            <v>0</v>
          </cell>
          <cell r="R1137">
            <v>0</v>
          </cell>
          <cell r="T1137">
            <v>0</v>
          </cell>
          <cell r="U1137">
            <v>0</v>
          </cell>
          <cell r="V1137">
            <v>0</v>
          </cell>
          <cell r="AD1137">
            <v>0</v>
          </cell>
          <cell r="AE1137">
            <v>0</v>
          </cell>
        </row>
        <row r="1138">
          <cell r="F1138" t="str">
            <v>782100</v>
          </cell>
          <cell r="G1138" t="str">
            <v>PLUSVALENZE</v>
          </cell>
          <cell r="I1138">
            <v>782100</v>
          </cell>
          <cell r="J1138" t="str">
            <v>782.100</v>
          </cell>
          <cell r="K1138" t="str">
            <v>PLUSVALENZE</v>
          </cell>
          <cell r="L1138" t="str">
            <v>NO</v>
          </cell>
          <cell r="N1138">
            <v>0</v>
          </cell>
          <cell r="O1138">
            <v>0</v>
          </cell>
          <cell r="P1138">
            <v>0</v>
          </cell>
          <cell r="R1138">
            <v>0</v>
          </cell>
          <cell r="T1138">
            <v>0</v>
          </cell>
          <cell r="U1138">
            <v>0</v>
          </cell>
          <cell r="V1138">
            <v>0</v>
          </cell>
          <cell r="AD1138">
            <v>0</v>
          </cell>
          <cell r="AE1138">
            <v>0</v>
          </cell>
        </row>
        <row r="1139">
          <cell r="F1139" t="str">
            <v>78210000005</v>
          </cell>
          <cell r="G1139" t="str">
            <v>Plusvalenze su alienaz. di beni immobili</v>
          </cell>
          <cell r="H1139" t="str">
            <v>EA0020</v>
          </cell>
          <cell r="I1139">
            <v>78210000005</v>
          </cell>
          <cell r="J1139" t="str">
            <v>782.100.00005</v>
          </cell>
          <cell r="K1139" t="str">
            <v>Plusvalenze su alienaz. di beni immobili</v>
          </cell>
          <cell r="L1139" t="str">
            <v>SI</v>
          </cell>
          <cell r="M1139" t="str">
            <v>E.1.A) Plusvalenze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AD1139">
            <v>0</v>
          </cell>
          <cell r="AE1139">
            <v>0</v>
          </cell>
        </row>
        <row r="1140">
          <cell r="F1140" t="str">
            <v>78210000010</v>
          </cell>
          <cell r="G1140" t="str">
            <v>Plusvalenze su alienaz. di beni mobili</v>
          </cell>
          <cell r="H1140" t="str">
            <v>EA0020</v>
          </cell>
          <cell r="I1140">
            <v>78210000010</v>
          </cell>
          <cell r="J1140" t="str">
            <v>782.100.00010</v>
          </cell>
          <cell r="K1140" t="str">
            <v>Plusvalenze su alienaz. di beni mobili</v>
          </cell>
          <cell r="L1140" t="str">
            <v>SI</v>
          </cell>
          <cell r="M1140" t="str">
            <v>E.1.A) Plusvalenze</v>
          </cell>
          <cell r="N1140">
            <v>0</v>
          </cell>
          <cell r="O1140">
            <v>3766.7</v>
          </cell>
          <cell r="P1140">
            <v>0</v>
          </cell>
          <cell r="Q1140">
            <v>0</v>
          </cell>
          <cell r="R1140">
            <v>7235.54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8079</v>
          </cell>
          <cell r="AD1140">
            <v>0</v>
          </cell>
          <cell r="AE1140">
            <v>0</v>
          </cell>
        </row>
        <row r="1141">
          <cell r="F1141" t="str">
            <v>785</v>
          </cell>
          <cell r="G1141" t="str">
            <v>DONAZIONI, SOPRAVV. ATT. ED INSUSS. DEL PASSIVO</v>
          </cell>
          <cell r="I1141">
            <v>785</v>
          </cell>
          <cell r="J1141" t="str">
            <v>785</v>
          </cell>
          <cell r="K1141" t="str">
            <v>DONAZIONI, SOPRAVV. ATT. ED INSUSS. DEL PASSIVO</v>
          </cell>
          <cell r="L1141" t="str">
            <v>NO</v>
          </cell>
          <cell r="N1141">
            <v>0</v>
          </cell>
          <cell r="O1141">
            <v>0</v>
          </cell>
          <cell r="P1141">
            <v>0</v>
          </cell>
          <cell r="R1141">
            <v>0</v>
          </cell>
          <cell r="T1141">
            <v>0</v>
          </cell>
          <cell r="U1141">
            <v>0</v>
          </cell>
          <cell r="V1141">
            <v>0</v>
          </cell>
          <cell r="AD1141">
            <v>0</v>
          </cell>
          <cell r="AE1141">
            <v>0</v>
          </cell>
        </row>
        <row r="1142">
          <cell r="F1142" t="str">
            <v>785100</v>
          </cell>
          <cell r="G1142" t="str">
            <v>DONAZIONI, SOPRAVV. ATT. ED INSUSS. DEL PASSIVO</v>
          </cell>
          <cell r="I1142">
            <v>785100</v>
          </cell>
          <cell r="J1142" t="str">
            <v>785.100</v>
          </cell>
          <cell r="K1142" t="str">
            <v>DONAZIONI, SOPRAVV. ATT. ED INSUSS. DEL PASSIVO</v>
          </cell>
          <cell r="L1142" t="str">
            <v>NO</v>
          </cell>
          <cell r="N1142">
            <v>0</v>
          </cell>
          <cell r="O1142">
            <v>0</v>
          </cell>
          <cell r="P1142">
            <v>0</v>
          </cell>
          <cell r="R1142">
            <v>0</v>
          </cell>
          <cell r="T1142">
            <v>0</v>
          </cell>
          <cell r="U1142">
            <v>0</v>
          </cell>
          <cell r="V1142">
            <v>0</v>
          </cell>
          <cell r="AD1142">
            <v>0</v>
          </cell>
          <cell r="AE1142">
            <v>0</v>
          </cell>
        </row>
        <row r="1143">
          <cell r="F1143" t="str">
            <v>78510000005</v>
          </cell>
          <cell r="G1143" t="str">
            <v>Donaz. e lasciti non vinc. ad invest. in beni dur.</v>
          </cell>
          <cell r="H1143" t="str">
            <v>EA0040</v>
          </cell>
          <cell r="I1143">
            <v>78510000005</v>
          </cell>
          <cell r="J1143" t="str">
            <v>785.100.00005</v>
          </cell>
          <cell r="K1143" t="str">
            <v>Donaz. e lasciti non vinc. ad invest. in beni durev.</v>
          </cell>
          <cell r="L1143" t="str">
            <v>SI</v>
          </cell>
          <cell r="M1143" t="str">
            <v>E.1.B.1) Proventi da donazioni e liberalità diverse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AD1143">
            <v>0</v>
          </cell>
          <cell r="AE1143">
            <v>0</v>
          </cell>
        </row>
        <row r="1144">
          <cell r="F1144" t="str">
            <v>78510000010</v>
          </cell>
          <cell r="G1144" t="str">
            <v>Sopravvenienze attive diverse</v>
          </cell>
          <cell r="H1144" t="str">
            <v>EA0140</v>
          </cell>
          <cell r="I1144">
            <v>78510000010</v>
          </cell>
          <cell r="J1144" t="str">
            <v>785.100.00010</v>
          </cell>
          <cell r="K1144" t="str">
            <v>Sopravv. attive diverse</v>
          </cell>
          <cell r="L1144" t="str">
            <v>SI</v>
          </cell>
          <cell r="M1144" t="str">
            <v>E.1.B.2.3.G) Altre sopravvenienze attive v/terzi</v>
          </cell>
          <cell r="N1144">
            <v>1568903.21</v>
          </cell>
          <cell r="O1144">
            <v>712454.15</v>
          </cell>
          <cell r="P1144">
            <v>407540.04</v>
          </cell>
          <cell r="Q1144">
            <v>0</v>
          </cell>
          <cell r="R1144">
            <v>0</v>
          </cell>
          <cell r="S1144">
            <v>0</v>
          </cell>
          <cell r="T1144">
            <v>609387</v>
          </cell>
          <cell r="U1144">
            <v>2331.9499999999998</v>
          </cell>
          <cell r="V1144">
            <v>0</v>
          </cell>
          <cell r="W1144">
            <v>48428.52</v>
          </cell>
          <cell r="AD1144">
            <v>0</v>
          </cell>
          <cell r="AE1144">
            <v>0</v>
          </cell>
        </row>
        <row r="1145">
          <cell r="F1145" t="str">
            <v>78510000015</v>
          </cell>
          <cell r="G1145" t="str">
            <v>Sopravven. attive per mobil. extraregionale</v>
          </cell>
          <cell r="H1145" t="str">
            <v>EA0080</v>
          </cell>
          <cell r="I1145">
            <v>78510000020</v>
          </cell>
          <cell r="J1145" t="str">
            <v>785.100.00020</v>
          </cell>
          <cell r="K1145" t="str">
            <v>Sopravv. att. per mobilità extrareg.</v>
          </cell>
          <cell r="L1145" t="str">
            <v>SI</v>
          </cell>
          <cell r="M1145" t="str">
            <v>E.1.B.2.3.A) Sopravvenienze attive v/terzi relative alla mobilità extraregionale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AD1145">
            <v>0</v>
          </cell>
          <cell r="AE1145">
            <v>0</v>
          </cell>
        </row>
        <row r="1146">
          <cell r="F1146" t="str">
            <v>78510000025</v>
          </cell>
          <cell r="G1146" t="str">
            <v xml:space="preserve">Sopravvenienze attive v/Aziende sanitarie pubbliche della Regione </v>
          </cell>
          <cell r="H1146" t="str">
            <v>EA0060</v>
          </cell>
          <cell r="I1146">
            <v>78510000030</v>
          </cell>
          <cell r="J1146" t="str">
            <v>785.100.00030</v>
          </cell>
          <cell r="K1146" t="str">
            <v xml:space="preserve">Sopravv. att. v/Az. sanit. pubbl. della Regione </v>
          </cell>
          <cell r="L1146" t="str">
            <v>SI</v>
          </cell>
          <cell r="M1146" t="str">
            <v xml:space="preserve">E.1.B.2.2) Sopravvenienze attive v/Aziende sanitarie pubbliche della Regione </v>
          </cell>
          <cell r="N1146">
            <v>60047.86</v>
          </cell>
          <cell r="O1146">
            <v>3015336.1</v>
          </cell>
          <cell r="P1146">
            <v>18960</v>
          </cell>
          <cell r="Q1146">
            <v>0</v>
          </cell>
          <cell r="R1146">
            <v>320.27999999999997</v>
          </cell>
          <cell r="S1146">
            <v>0</v>
          </cell>
          <cell r="T1146">
            <v>0</v>
          </cell>
          <cell r="U1146">
            <v>80.069999999999993</v>
          </cell>
          <cell r="V1146">
            <v>80.069999999999993</v>
          </cell>
          <cell r="W1146">
            <v>80.069999999999993</v>
          </cell>
          <cell r="AD1146">
            <v>0</v>
          </cell>
          <cell r="AE1146">
            <v>0</v>
          </cell>
        </row>
        <row r="1147">
          <cell r="F1147" t="str">
            <v>78510000030</v>
          </cell>
          <cell r="G1147" t="str">
            <v>Sopravvenienze att. relative al personale</v>
          </cell>
          <cell r="H1147" t="str">
            <v>EA0090</v>
          </cell>
          <cell r="I1147">
            <v>78510000035</v>
          </cell>
          <cell r="J1147" t="str">
            <v>785.100.00035</v>
          </cell>
          <cell r="K1147" t="str">
            <v>Sopravv. att. relative al personale</v>
          </cell>
          <cell r="L1147" t="str">
            <v>SI</v>
          </cell>
          <cell r="M1147" t="str">
            <v>E.1.B.2.3.B) Sopravvenienze attive v/terzi relative al personale</v>
          </cell>
          <cell r="N1147">
            <v>0</v>
          </cell>
          <cell r="O1147">
            <v>74934.570000000007</v>
          </cell>
          <cell r="P1147">
            <v>128246.97</v>
          </cell>
          <cell r="Q1147">
            <v>0</v>
          </cell>
          <cell r="R1147">
            <v>0</v>
          </cell>
          <cell r="S1147">
            <v>0</v>
          </cell>
          <cell r="T1147">
            <v>137956.87</v>
          </cell>
          <cell r="U1147">
            <v>9750.18</v>
          </cell>
          <cell r="V1147">
            <v>9750.18</v>
          </cell>
          <cell r="W1147">
            <v>9750.18</v>
          </cell>
          <cell r="AD1147">
            <v>0</v>
          </cell>
          <cell r="AE1147">
            <v>0</v>
          </cell>
        </row>
        <row r="1148">
          <cell r="F1148" t="str">
            <v>78510000035</v>
          </cell>
          <cell r="G1148" t="str">
            <v>Sopravvenienze att. relative ai medici di base</v>
          </cell>
          <cell r="H1148" t="str">
            <v>EA0100</v>
          </cell>
          <cell r="I1148">
            <v>78510000080</v>
          </cell>
          <cell r="J1148" t="str">
            <v>785.100.00080</v>
          </cell>
          <cell r="K1148" t="str">
            <v>Sopravv. att. relative ai medici di base</v>
          </cell>
          <cell r="L1148" t="str">
            <v>SI</v>
          </cell>
          <cell r="M1148" t="str">
            <v>E.1.B.2.3.C) Sopravvenienze attive v/terzi relative alle convenzioni con medici di base</v>
          </cell>
          <cell r="N1148">
            <v>6044.3</v>
          </cell>
          <cell r="O1148">
            <v>1216.17</v>
          </cell>
          <cell r="P1148">
            <v>6367.12</v>
          </cell>
          <cell r="Q1148">
            <v>0</v>
          </cell>
          <cell r="R1148">
            <v>0</v>
          </cell>
          <cell r="S1148">
            <v>0</v>
          </cell>
          <cell r="T1148">
            <v>16994.560000000001</v>
          </cell>
          <cell r="U1148">
            <v>0</v>
          </cell>
          <cell r="V1148">
            <v>0</v>
          </cell>
          <cell r="AD1148">
            <v>0</v>
          </cell>
          <cell r="AE1148">
            <v>0</v>
          </cell>
        </row>
        <row r="1149">
          <cell r="F1149" t="str">
            <v>78510000040</v>
          </cell>
          <cell r="G1149" t="str">
            <v>Sopravvenienze att. rel. ai medici specialistici</v>
          </cell>
          <cell r="H1149" t="str">
            <v>EA0110</v>
          </cell>
          <cell r="I1149">
            <v>78510000085</v>
          </cell>
          <cell r="J1149" t="str">
            <v>785.100.00085</v>
          </cell>
          <cell r="K1149" t="str">
            <v>Sopravv. att. rel. ai medici specialistici</v>
          </cell>
          <cell r="L1149" t="str">
            <v>SI</v>
          </cell>
          <cell r="M1149" t="str">
            <v>E.1.B.2.3.D) Sopravvenienze attive v/terzi relative alle convenzioni per la specialistica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AD1149">
            <v>0</v>
          </cell>
          <cell r="AE1149">
            <v>0</v>
          </cell>
        </row>
        <row r="1150">
          <cell r="F1150" t="str">
            <v>78510000045</v>
          </cell>
          <cell r="G1150" t="str">
            <v>Sopravvenienze att. rel. a prestaz.san.da op.accre</v>
          </cell>
          <cell r="H1150" t="str">
            <v>EA0120</v>
          </cell>
          <cell r="I1150">
            <v>78510000090</v>
          </cell>
          <cell r="J1150" t="str">
            <v>785.100.00090</v>
          </cell>
          <cell r="K1150" t="str">
            <v>Sopravv. att. rel. a prestaz.san.da op.accred.</v>
          </cell>
          <cell r="L1150" t="str">
            <v>SI</v>
          </cell>
          <cell r="M1150" t="str">
            <v>E.1.B.2.3.E) Sopravvenienze attive v/terzi relative all'acquisto prestaz. sanitarie da operatori accreditati</v>
          </cell>
          <cell r="N1150">
            <v>133860.18</v>
          </cell>
          <cell r="O1150">
            <v>12889.85</v>
          </cell>
          <cell r="P1150">
            <v>78369.66</v>
          </cell>
          <cell r="Q1150">
            <v>0</v>
          </cell>
          <cell r="R1150">
            <v>42508.02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AD1150">
            <v>0</v>
          </cell>
          <cell r="AE1150">
            <v>0</v>
          </cell>
        </row>
        <row r="1151">
          <cell r="F1151" t="str">
            <v>78510000050</v>
          </cell>
          <cell r="G1151" t="str">
            <v>Sopravvenienze att relative ad acq. di beni e serv</v>
          </cell>
          <cell r="H1151" t="str">
            <v>EA0130</v>
          </cell>
          <cell r="I1151">
            <v>78510000095</v>
          </cell>
          <cell r="J1151" t="str">
            <v>785.100.00095</v>
          </cell>
          <cell r="K1151" t="str">
            <v>Sopravv. att relative ad acq. di beni e serv.</v>
          </cell>
          <cell r="L1151" t="str">
            <v>SI</v>
          </cell>
          <cell r="M1151" t="str">
            <v>E.1.B.2.3.F) Sopravvenienze attive v/terzi relative all'acquisto di beni e servizi</v>
          </cell>
          <cell r="N1151">
            <v>1522967.71</v>
          </cell>
          <cell r="O1151">
            <v>421417.5</v>
          </cell>
          <cell r="P1151">
            <v>1092574.9099999999</v>
          </cell>
          <cell r="Q1151">
            <v>0</v>
          </cell>
          <cell r="R1151">
            <v>2725341.27</v>
          </cell>
          <cell r="S1151">
            <v>0</v>
          </cell>
          <cell r="T1151">
            <v>632740.5</v>
          </cell>
          <cell r="U1151">
            <v>661714.23</v>
          </cell>
          <cell r="V1151">
            <v>672763.34</v>
          </cell>
          <cell r="W1151">
            <v>703850.64</v>
          </cell>
          <cell r="AD1151">
            <v>0</v>
          </cell>
          <cell r="AE1151">
            <v>0</v>
          </cell>
        </row>
        <row r="1152">
          <cell r="F1152" t="str">
            <v>78510000060</v>
          </cell>
          <cell r="G1152" t="str">
            <v>Insussistenze attive v/Aziende sanitarie pubbliche della Regione</v>
          </cell>
          <cell r="H1152" t="str">
            <v>EA0160</v>
          </cell>
          <cell r="I1152">
            <v>78510000200</v>
          </cell>
          <cell r="J1152" t="str">
            <v>785.100.00200</v>
          </cell>
          <cell r="K1152" t="str">
            <v>Insussist. att. v/Az. sanit. pubbl. della Regione</v>
          </cell>
          <cell r="L1152" t="str">
            <v>SI</v>
          </cell>
          <cell r="M1152" t="str">
            <v>E.1.B.3.1) Insussistenze attive v/Aziende sanitarie pubbliche della Regione</v>
          </cell>
          <cell r="N1152">
            <v>1581800.78</v>
          </cell>
          <cell r="O1152">
            <v>0</v>
          </cell>
          <cell r="P1152">
            <v>0</v>
          </cell>
          <cell r="Q1152">
            <v>0</v>
          </cell>
          <cell r="R1152">
            <v>1668.4</v>
          </cell>
          <cell r="S1152">
            <v>0</v>
          </cell>
          <cell r="T1152">
            <v>0</v>
          </cell>
          <cell r="U1152">
            <v>339313.3</v>
          </cell>
          <cell r="V1152">
            <v>339162.82</v>
          </cell>
          <cell r="W1152">
            <v>339162.82</v>
          </cell>
          <cell r="AD1152">
            <v>0</v>
          </cell>
          <cell r="AE1152">
            <v>0</v>
          </cell>
        </row>
        <row r="1153">
          <cell r="F1153" t="str">
            <v>78510000020</v>
          </cell>
          <cell r="G1153" t="str">
            <v>Sopravven. attive per quote F.S. vincolato</v>
          </cell>
          <cell r="H1153" t="str">
            <v>EA0051</v>
          </cell>
          <cell r="I1153">
            <v>78510000021</v>
          </cell>
          <cell r="J1153" t="str">
            <v>785.100.00021</v>
          </cell>
          <cell r="K1153" t="str">
            <v>Sopravven. attive per quote F.S. vincolato</v>
          </cell>
          <cell r="L1153" t="str">
            <v>SI</v>
          </cell>
          <cell r="M1153" t="str">
            <v>E.1.B.2.1) Sopravvenienze attive per quote F.S. vincolato</v>
          </cell>
          <cell r="N1153">
            <v>529459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3103444</v>
          </cell>
          <cell r="U1153">
            <v>0</v>
          </cell>
          <cell r="V1153">
            <v>0</v>
          </cell>
          <cell r="W1153">
            <v>968371.37</v>
          </cell>
          <cell r="AD1153">
            <v>0</v>
          </cell>
          <cell r="AE1153">
            <v>0</v>
          </cell>
        </row>
        <row r="1154">
          <cell r="F1154" t="str">
            <v>78510000065</v>
          </cell>
          <cell r="G1154" t="str">
            <v>Insussistenze att. per mobilità extraregionale</v>
          </cell>
          <cell r="H1154" t="str">
            <v>EA0180</v>
          </cell>
          <cell r="I1154">
            <v>78510000205</v>
          </cell>
          <cell r="J1154" t="str">
            <v>785.100.00205</v>
          </cell>
          <cell r="K1154" t="str">
            <v>Insussist. att. per mobilità extrareg.</v>
          </cell>
          <cell r="L1154" t="str">
            <v>SI</v>
          </cell>
          <cell r="M1154" t="str">
            <v>E.1.B.3.2.A) Insussistenze attive v/terzi relative alla mobilità extraregionale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AD1154">
            <v>0</v>
          </cell>
          <cell r="AE1154">
            <v>0</v>
          </cell>
        </row>
        <row r="1155">
          <cell r="F1155" t="str">
            <v>78510000070</v>
          </cell>
          <cell r="G1155" t="str">
            <v>Insussistenze att. relative al personale</v>
          </cell>
          <cell r="H1155" t="str">
            <v>EA0190</v>
          </cell>
          <cell r="I1155">
            <v>78510000210</v>
          </cell>
          <cell r="J1155" t="str">
            <v>785.100.00210</v>
          </cell>
          <cell r="K1155" t="str">
            <v>Insussist. att. relative al personale</v>
          </cell>
          <cell r="L1155" t="str">
            <v>SI</v>
          </cell>
          <cell r="M1155" t="str">
            <v>E.1.B.3.2.B) Insussistenze attive v/terzi relative al personale</v>
          </cell>
          <cell r="N1155">
            <v>0</v>
          </cell>
          <cell r="O1155">
            <v>0</v>
          </cell>
          <cell r="P1155">
            <v>586298.14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225.97</v>
          </cell>
          <cell r="V1155">
            <v>225.97</v>
          </cell>
          <cell r="W1155">
            <v>225.97</v>
          </cell>
          <cell r="AD1155">
            <v>0</v>
          </cell>
          <cell r="AE1155">
            <v>0</v>
          </cell>
        </row>
        <row r="1156">
          <cell r="F1156" t="str">
            <v>78510000075</v>
          </cell>
          <cell r="G1156" t="str">
            <v>Insussistenze attive relat. ai medici di base</v>
          </cell>
          <cell r="H1156" t="str">
            <v>EA0200</v>
          </cell>
          <cell r="I1156">
            <v>78510000215</v>
          </cell>
          <cell r="J1156" t="str">
            <v>785.100.00215</v>
          </cell>
          <cell r="K1156" t="str">
            <v>Insussist. att. relat. ai medici di base</v>
          </cell>
          <cell r="L1156" t="str">
            <v>SI</v>
          </cell>
          <cell r="M1156" t="str">
            <v>E.1.B.3.2.C) Insussistenze attive v/terzi relative alle convenzioni con medici di base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1841.7</v>
          </cell>
          <cell r="V1156">
            <v>1841.7</v>
          </cell>
          <cell r="W1156">
            <v>1841.7</v>
          </cell>
          <cell r="AD1156">
            <v>0</v>
          </cell>
          <cell r="AE1156">
            <v>0</v>
          </cell>
        </row>
        <row r="1157">
          <cell r="F1157" t="str">
            <v>78510000080</v>
          </cell>
          <cell r="G1157" t="str">
            <v>Insussis. attive relat. ai medici specialistici</v>
          </cell>
          <cell r="H1157" t="str">
            <v>EA0210</v>
          </cell>
          <cell r="I1157">
            <v>78510000220</v>
          </cell>
          <cell r="J1157" t="str">
            <v>785.100.00220</v>
          </cell>
          <cell r="K1157" t="str">
            <v>Insussist. att. relat. ai medici specialistici</v>
          </cell>
          <cell r="L1157" t="str">
            <v>SI</v>
          </cell>
          <cell r="M1157" t="str">
            <v>E.1.B.3.2.D) Insussistenze attive v/terzi relative alle convenzioni per la specialistica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310.79000000000002</v>
          </cell>
          <cell r="V1157">
            <v>310.79000000000002</v>
          </cell>
          <cell r="W1157">
            <v>310.79000000000002</v>
          </cell>
          <cell r="AD1157">
            <v>0</v>
          </cell>
          <cell r="AE1157">
            <v>0</v>
          </cell>
        </row>
        <row r="1158">
          <cell r="F1158" t="str">
            <v>78510000085</v>
          </cell>
          <cell r="G1158" t="str">
            <v>Insuss. att. rel. a prestaz. san. da operat. accr.</v>
          </cell>
          <cell r="H1158" t="str">
            <v>EA0220</v>
          </cell>
          <cell r="I1158">
            <v>78510000225</v>
          </cell>
          <cell r="J1158" t="str">
            <v>785.100.00225</v>
          </cell>
          <cell r="K1158" t="str">
            <v>Insussist. att. rel. a prestaz. san. da operat. accr.</v>
          </cell>
          <cell r="L1158" t="str">
            <v>SI</v>
          </cell>
          <cell r="M1158" t="str">
            <v>E.1.B.3.2.E) Insussistenze attive v/terzi relative all'acquisto prestaz. sanitarie da operatori accreditati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127609.60000000001</v>
          </cell>
          <cell r="S1158">
            <v>0</v>
          </cell>
          <cell r="T1158">
            <v>39199.19</v>
          </cell>
          <cell r="U1158">
            <v>242</v>
          </cell>
          <cell r="V1158">
            <v>242</v>
          </cell>
          <cell r="W1158">
            <v>168948.09</v>
          </cell>
          <cell r="AD1158">
            <v>0</v>
          </cell>
          <cell r="AE1158">
            <v>0</v>
          </cell>
        </row>
        <row r="1159">
          <cell r="F1159" t="str">
            <v>78510000090</v>
          </cell>
          <cell r="G1159" t="str">
            <v>Insuss. att. rel. ad acq. di beni e servizi</v>
          </cell>
          <cell r="H1159" t="str">
            <v>EA0230</v>
          </cell>
          <cell r="I1159">
            <v>78510000230</v>
          </cell>
          <cell r="J1159" t="str">
            <v>785.100.00230</v>
          </cell>
          <cell r="K1159" t="str">
            <v>Insussist. att. rel. ad acq. di beni e servizi</v>
          </cell>
          <cell r="L1159" t="str">
            <v>SI</v>
          </cell>
          <cell r="M1159" t="str">
            <v>E.1.B.3.2.F) Insussistenze attive v/terzi relative all'acquisto di beni e servizi</v>
          </cell>
          <cell r="N1159">
            <v>128688.39</v>
          </cell>
          <cell r="O1159">
            <v>0</v>
          </cell>
          <cell r="P1159">
            <v>858461.11</v>
          </cell>
          <cell r="Q1159">
            <v>0</v>
          </cell>
          <cell r="R1159">
            <v>7605.64</v>
          </cell>
          <cell r="S1159">
            <v>0</v>
          </cell>
          <cell r="T1159">
            <v>545597.42000000004</v>
          </cell>
          <cell r="U1159">
            <v>545427.55000000005</v>
          </cell>
          <cell r="V1159">
            <v>558195.51</v>
          </cell>
          <cell r="W1159">
            <v>1004533.65</v>
          </cell>
          <cell r="AD1159">
            <v>0</v>
          </cell>
          <cell r="AE1159">
            <v>0</v>
          </cell>
        </row>
        <row r="1160">
          <cell r="F1160" t="str">
            <v>78510000095</v>
          </cell>
          <cell r="G1160" t="str">
            <v>Altre insussistenze attive</v>
          </cell>
          <cell r="H1160" t="str">
            <v>EA0240</v>
          </cell>
          <cell r="I1160">
            <v>78510000235</v>
          </cell>
          <cell r="J1160" t="str">
            <v>785.100.00235</v>
          </cell>
          <cell r="K1160" t="str">
            <v>Altre insussistenze attive</v>
          </cell>
          <cell r="L1160" t="str">
            <v>SI</v>
          </cell>
          <cell r="M1160" t="str">
            <v>E.1.B.3.2.G) Altre insussistenze attive v/terzi</v>
          </cell>
          <cell r="N1160">
            <v>139800.37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AD1160">
            <v>0</v>
          </cell>
          <cell r="AE1160">
            <v>0</v>
          </cell>
        </row>
        <row r="1161">
          <cell r="F1161" t="str">
            <v>78510000100</v>
          </cell>
          <cell r="G1161" t="str">
            <v>Altri proventi straordinari</v>
          </cell>
          <cell r="H1161" t="str">
            <v>EA0250</v>
          </cell>
          <cell r="I1161">
            <v>78510000240</v>
          </cell>
          <cell r="J1161" t="str">
            <v>785.100.00240</v>
          </cell>
          <cell r="K1161" t="str">
            <v>Altri proventi straordinari</v>
          </cell>
          <cell r="L1161" t="str">
            <v>SI</v>
          </cell>
          <cell r="M1161" t="str">
            <v>E.1.B.4) Altri proventi straordinari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AD1161">
            <v>0</v>
          </cell>
          <cell r="AE1161">
            <v>0</v>
          </cell>
        </row>
        <row r="1162">
          <cell r="F1162" t="str">
            <v>791</v>
          </cell>
          <cell r="G1162" t="str">
            <v>SCONTI ED ABBUONI ATTIVI</v>
          </cell>
          <cell r="I1162">
            <v>791</v>
          </cell>
          <cell r="J1162" t="str">
            <v>791</v>
          </cell>
          <cell r="K1162" t="str">
            <v>SCONTI ED ABBUONI ATTIVI</v>
          </cell>
          <cell r="L1162" t="str">
            <v>NO</v>
          </cell>
          <cell r="N1162">
            <v>0</v>
          </cell>
          <cell r="O1162">
            <v>0</v>
          </cell>
          <cell r="P1162">
            <v>0</v>
          </cell>
          <cell r="R1162">
            <v>0</v>
          </cell>
          <cell r="T1162">
            <v>0</v>
          </cell>
          <cell r="U1162">
            <v>0</v>
          </cell>
          <cell r="V1162">
            <v>0</v>
          </cell>
          <cell r="AD1162">
            <v>0</v>
          </cell>
          <cell r="AE1162">
            <v>0</v>
          </cell>
        </row>
        <row r="1163">
          <cell r="F1163" t="str">
            <v>791100</v>
          </cell>
          <cell r="G1163" t="str">
            <v>SCONTI ED ABBUONI ATTIVI</v>
          </cell>
          <cell r="I1163">
            <v>791100</v>
          </cell>
          <cell r="J1163" t="str">
            <v>791.100</v>
          </cell>
          <cell r="K1163" t="str">
            <v>SCONTI ED ABBUONI ATTIVI</v>
          </cell>
          <cell r="L1163" t="str">
            <v>NO</v>
          </cell>
          <cell r="N1163">
            <v>0</v>
          </cell>
          <cell r="O1163">
            <v>0</v>
          </cell>
          <cell r="P1163">
            <v>0</v>
          </cell>
          <cell r="R1163">
            <v>0</v>
          </cell>
          <cell r="T1163">
            <v>0</v>
          </cell>
          <cell r="U1163">
            <v>0</v>
          </cell>
          <cell r="V1163">
            <v>0</v>
          </cell>
          <cell r="AD1163">
            <v>0</v>
          </cell>
          <cell r="AE1163">
            <v>0</v>
          </cell>
        </row>
        <row r="1164">
          <cell r="F1164" t="str">
            <v>79110000005</v>
          </cell>
          <cell r="G1164" t="str">
            <v>Sconti, abbuoni ed arrotond. attivi</v>
          </cell>
          <cell r="H1164" t="str">
            <v>EA0250</v>
          </cell>
          <cell r="I1164">
            <v>79110000005</v>
          </cell>
          <cell r="J1164" t="str">
            <v>791.100.00005</v>
          </cell>
          <cell r="K1164" t="str">
            <v>Sconti, abbuoni ed arrotond. attivi</v>
          </cell>
          <cell r="L1164" t="str">
            <v>SI</v>
          </cell>
          <cell r="M1164" t="str">
            <v>E.1.B.4) Altri proventi straordinari</v>
          </cell>
          <cell r="N1164">
            <v>91.2</v>
          </cell>
          <cell r="O1164">
            <v>139.51</v>
          </cell>
          <cell r="P1164">
            <v>185.32</v>
          </cell>
          <cell r="Q1164">
            <v>0</v>
          </cell>
          <cell r="R1164">
            <v>408.38</v>
          </cell>
          <cell r="S1164">
            <v>0</v>
          </cell>
          <cell r="T1164">
            <v>553.29</v>
          </cell>
          <cell r="U1164">
            <v>103.64</v>
          </cell>
          <cell r="V1164">
            <v>105.13</v>
          </cell>
          <cell r="W1164">
            <v>128.26</v>
          </cell>
          <cell r="AD1164">
            <v>0</v>
          </cell>
          <cell r="AE1164">
            <v>0</v>
          </cell>
        </row>
        <row r="1165">
          <cell r="J1165" t="str">
            <v>EOF</v>
          </cell>
          <cell r="K1165" t="str">
            <v>EOF</v>
          </cell>
          <cell r="L1165" t="str">
            <v>EOF</v>
          </cell>
          <cell r="Q1165" t="str">
            <v>EOF</v>
          </cell>
          <cell r="S1165" t="str">
            <v>EOF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_Sintesi"/>
      <sheetName val="Sintesi"/>
      <sheetName val="Sintesi_confronto_08"/>
      <sheetName val="TM_Sintesi_E"/>
      <sheetName val="Tabella_valore_ricoveri"/>
      <sheetName val="Sintesi_E"/>
      <sheetName val="Sintesi_Ao_DO"/>
      <sheetName val="Sintesi_casi_Ao_CH"/>
      <sheetName val="Sintesi_casi_Ao_DH"/>
      <sheetName val="Ana_DRG_MDC"/>
      <sheetName val="tariffe"/>
      <sheetName val="Elaborazioni_MED"/>
      <sheetName val="Elaborazioni_CH"/>
      <sheetName val="DRG_LEA"/>
      <sheetName val="Parametri LEA"/>
      <sheetName val="PVT_OFF_MED_DO"/>
      <sheetName val="PVT_OFF_MED_DH"/>
      <sheetName val="PVT_OFF_CH_DH"/>
      <sheetName val="PVT_OFF_CH_DO"/>
      <sheetName val="TN"/>
      <sheetName val="Tariffe_Abruzzo"/>
      <sheetName val="Convalida"/>
      <sheetName val="OLD_Sintesi"/>
      <sheetName val="verifica_casi_DO"/>
      <sheetName val="verifica_altri_DRG"/>
      <sheetName val="verifica_casi_DH"/>
      <sheetName val="TM_verifica_tariffa_media"/>
      <sheetName val="verifica_tariffa_media_DO"/>
      <sheetName val="verifica_tariffa_media_to_be_DO"/>
      <sheetName val="verifica_tariffa_media_DH"/>
      <sheetName val="verifica_tariffa_media_to_be_DH"/>
      <sheetName val="Sheet7"/>
      <sheetName val="OLD_Sintesi (2)"/>
      <sheetName val="confronto con i trimestre 2007"/>
      <sheetName val="confronto con iv trimestre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indistinto</v>
          </cell>
          <cell r="C1">
            <v>0.04</v>
          </cell>
          <cell r="E1" t="str">
            <v>nazionale</v>
          </cell>
        </row>
        <row r="2">
          <cell r="C2">
            <v>4.4999999999999998E-2</v>
          </cell>
          <cell r="E2" t="str">
            <v>Abruzzo</v>
          </cell>
        </row>
        <row r="3">
          <cell r="C3">
            <v>0.05</v>
          </cell>
        </row>
        <row r="4">
          <cell r="C4">
            <v>5.5E-2</v>
          </cell>
        </row>
        <row r="5">
          <cell r="C5">
            <v>0.06</v>
          </cell>
        </row>
        <row r="6">
          <cell r="C6">
            <v>6.5000000000000002E-2</v>
          </cell>
        </row>
        <row r="7">
          <cell r="C7">
            <v>7.0000000000000007E-2</v>
          </cell>
        </row>
        <row r="8">
          <cell r="C8">
            <v>7.4999999999999997E-2</v>
          </cell>
        </row>
        <row r="9">
          <cell r="C9">
            <v>0.08</v>
          </cell>
        </row>
        <row r="10">
          <cell r="C10">
            <v>8.5000000000000006E-2</v>
          </cell>
        </row>
        <row r="11">
          <cell r="C11">
            <v>0.09</v>
          </cell>
        </row>
        <row r="12">
          <cell r="C12">
            <v>9.5000000000000001E-2</v>
          </cell>
        </row>
        <row r="13">
          <cell r="C13">
            <v>0.1</v>
          </cell>
        </row>
        <row r="14">
          <cell r="C14">
            <v>0.105</v>
          </cell>
        </row>
        <row r="15">
          <cell r="C15">
            <v>0.11</v>
          </cell>
        </row>
        <row r="16">
          <cell r="C16">
            <v>0.115</v>
          </cell>
        </row>
        <row r="17">
          <cell r="C17">
            <v>0.12</v>
          </cell>
        </row>
        <row r="18">
          <cell r="C18">
            <v>0.125</v>
          </cell>
        </row>
        <row r="19">
          <cell r="C19">
            <v>0.13</v>
          </cell>
        </row>
        <row r="20">
          <cell r="C20">
            <v>0.13500000000000001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"/>
      <sheetName val="ADEMPIMENTI"/>
      <sheetName val="Costo Tabellare"/>
      <sheetName val="PERSONALEstampa"/>
      <sheetName val="codici macro_u.o._qual"/>
      <sheetName val="Tutti Codici"/>
      <sheetName val="FABBISOGNO"/>
      <sheetName val="FABBISOGNOstampa"/>
      <sheetName val="Foglio1"/>
      <sheetName val="Qualifica PFTP"/>
      <sheetName val="PROFILI"/>
      <sheetName val="PTFP 2020-21"/>
      <sheetName val="Foglio2"/>
    </sheetNames>
    <sheetDataSet>
      <sheetData sheetId="0"/>
      <sheetData sheetId="1" refreshError="1"/>
      <sheetData sheetId="2" refreshError="1"/>
      <sheetData sheetId="3" refreshError="1"/>
      <sheetData sheetId="4">
        <row r="2">
          <cell r="H2" t="str">
            <v xml:space="preserve"> </v>
          </cell>
          <cell r="I2" t="str">
            <v>ASSISTENTE AMMINISTRATIVO</v>
          </cell>
          <cell r="K2" t="str">
            <v>Tempo Indeterminato</v>
          </cell>
        </row>
        <row r="3">
          <cell r="H3" t="str">
            <v>Altro</v>
          </cell>
          <cell r="I3" t="str">
            <v>ASSISTENTE RELIGIOSO</v>
          </cell>
          <cell r="K3" t="str">
            <v>Tempo Determinato</v>
          </cell>
        </row>
        <row r="4">
          <cell r="H4" t="str">
            <v>Aspettativa</v>
          </cell>
          <cell r="I4" t="str">
            <v>ASSISTENTE TECNICO</v>
          </cell>
          <cell r="K4" t="str">
            <v>Assegnazione Temporanea</v>
          </cell>
        </row>
        <row r="5">
          <cell r="H5" t="str">
            <v>Cambio Qualifica</v>
          </cell>
          <cell r="I5" t="str">
            <v>AUSILIARIO SPECIALIZZATO</v>
          </cell>
          <cell r="K5" t="str">
            <v>Comando</v>
          </cell>
        </row>
        <row r="6">
          <cell r="H6" t="str">
            <v>Collocamento in Quiescenza</v>
          </cell>
          <cell r="I6" t="str">
            <v>COADIUTORE AMMINISTRATIVO</v>
          </cell>
          <cell r="K6" t="str">
            <v>CO.CO.CO.</v>
          </cell>
        </row>
        <row r="7">
          <cell r="H7" t="str">
            <v>Comando/Assegnazione Temporanea in Uscita</v>
          </cell>
          <cell r="I7" t="str">
            <v>COADIUTORE AMMINISTRATIVO ESPERTO</v>
          </cell>
          <cell r="K7" t="str">
            <v>Borsa di Studio</v>
          </cell>
        </row>
        <row r="8">
          <cell r="H8" t="str">
            <v>Decesso</v>
          </cell>
          <cell r="I8" t="str">
            <v>COLLABORATORE AMM.VO PROF.LE</v>
          </cell>
          <cell r="K8" t="str">
            <v>Ex Art. 15 Octies</v>
          </cell>
        </row>
        <row r="9">
          <cell r="H9" t="str">
            <v>Dimissioni Volontarie</v>
          </cell>
          <cell r="I9" t="str">
            <v>COLLABORATORE AMM.VO PROF.LE - ESPERTO</v>
          </cell>
          <cell r="K9" t="str">
            <v>Art. 18</v>
          </cell>
        </row>
        <row r="10">
          <cell r="H10" t="str">
            <v>Fine incarico</v>
          </cell>
          <cell r="I10" t="str">
            <v>COLLABORATORE PROF.LE - ASSISTENTE SOCIALE</v>
          </cell>
          <cell r="K10" t="str">
            <v>Art. 43 L.910/1970 n° 740 e Art. 3, commi 1 e 2 del D.P.CM. 01/04/2008</v>
          </cell>
        </row>
        <row r="11">
          <cell r="H11" t="str">
            <v>Inidoneità al Servizio</v>
          </cell>
          <cell r="I11" t="str">
            <v>COLLABORATORE PROF.LE - ASSISTENTE SOCIALE ESPERTO</v>
          </cell>
          <cell r="K11" t="str">
            <v>Libero Professionale</v>
          </cell>
        </row>
        <row r="12">
          <cell r="H12" t="str">
            <v>Lista Cessati Ufficio Stipendi</v>
          </cell>
          <cell r="I12" t="str">
            <v>COLLABORATORE PROF.LE SANIT. - ASSISTENTE SANITARIO</v>
          </cell>
          <cell r="K12" t="str">
            <v>Altro</v>
          </cell>
        </row>
        <row r="13">
          <cell r="H13" t="str">
            <v>Mobilità a Scambio in Uscita</v>
          </cell>
          <cell r="I13" t="str">
            <v>COLLABORATORE PROF.LE SANIT. - ASSISTENTE SANITARIO - ESPERTO</v>
          </cell>
        </row>
        <row r="14">
          <cell r="H14" t="str">
            <v>Mobilità in Uscita</v>
          </cell>
          <cell r="I14" t="str">
            <v>COLLABORATORE PROF.LE SANIT. - DIETISTA</v>
          </cell>
        </row>
        <row r="15">
          <cell r="H15" t="str">
            <v>Provvedimenti Disciplinari</v>
          </cell>
          <cell r="I15" t="str">
            <v>COLLABORATORE PROF.LE SANIT. - DIETISTA - ESPERTO</v>
          </cell>
        </row>
        <row r="16">
          <cell r="H16" t="str">
            <v>Rinuncia all' Incarico</v>
          </cell>
          <cell r="I16" t="str">
            <v>COLLABORATORE PROF.LE SANIT. - EDUCATORE PROFESSIONALE</v>
          </cell>
        </row>
        <row r="17">
          <cell r="H17" t="str">
            <v>Rinuncia alla Proroga</v>
          </cell>
          <cell r="I17" t="str">
            <v>COLLABORATORE PROF.LE SANIT. - EDUCATORE PROFESSIONALE - ESPERTO</v>
          </cell>
        </row>
        <row r="18">
          <cell r="H18" t="str">
            <v>Trasformazione a Tempo Indeterminato</v>
          </cell>
          <cell r="I18" t="str">
            <v>COLLABORATORE PROF.LE SANIT. - FISIOTERAPISTA</v>
          </cell>
        </row>
        <row r="19">
          <cell r="H19" t="str">
            <v>Avviso Pubblico / Avviso on-line</v>
          </cell>
          <cell r="I19" t="str">
            <v>COLLABORATORE PROF.LE SANIT. - FISIOTERAPISTA - ESPERTO</v>
          </cell>
        </row>
        <row r="20">
          <cell r="H20" t="str">
            <v>Assorbimento/Rientro da altra Azienda</v>
          </cell>
          <cell r="I20" t="str">
            <v>COLLABORATORE PROF.LE SANIT. - INFERMIERE</v>
          </cell>
        </row>
        <row r="21">
          <cell r="H21" t="str">
            <v>Borsa di studio</v>
          </cell>
          <cell r="I21" t="str">
            <v>COLLABORATORE PROF.LE SANIT. - INFERMIERE - ESPERTO</v>
          </cell>
        </row>
        <row r="22">
          <cell r="H22" t="str">
            <v>Cambio Qualifica</v>
          </cell>
          <cell r="I22" t="str">
            <v>COLLABORATORE PROF.LE SANIT. - INFERMIERE PEDIATRICO</v>
          </cell>
        </row>
        <row r="23">
          <cell r="H23" t="str">
            <v>Comando/Assegnazione Temporanea in Entrata</v>
          </cell>
          <cell r="I23" t="str">
            <v>COLLABORATORE PROF.LE SANIT. - INFERMIERE PEDIATRICO - ESPERTO</v>
          </cell>
        </row>
        <row r="24">
          <cell r="H24" t="str">
            <v>Concorso Pubblico</v>
          </cell>
          <cell r="I24" t="str">
            <v>COLLABORATORE PROF.LE SANIT. - LOGOPEDISTA</v>
          </cell>
        </row>
        <row r="25">
          <cell r="H25" t="str">
            <v>Ex Art. 15 Octies del D.Lgs. 502/92 e s.m.i.</v>
          </cell>
          <cell r="I25" t="str">
            <v>COLLABORATORE PROF.LE SANIT. - MASSAGGIATORE/MASSOFISIOTERAPISTA (D)</v>
          </cell>
        </row>
        <row r="26">
          <cell r="H26" t="str">
            <v>In Sostituzione</v>
          </cell>
          <cell r="I26" t="str">
            <v>COLLABORATORE PROF.LE SANIT. - ORTOTTISTA</v>
          </cell>
        </row>
        <row r="27">
          <cell r="H27" t="str">
            <v>Mobilità a Scambio in Entrata</v>
          </cell>
          <cell r="I27" t="str">
            <v>COLLABORATORE PROF.LE SANIT. - OSTETRICA</v>
          </cell>
        </row>
        <row r="28">
          <cell r="H28" t="str">
            <v>Mobilità in Entrata</v>
          </cell>
          <cell r="I28" t="str">
            <v>COLLABORATORE PROF.LE SANIT. - OSTETRICA - ESPERTO</v>
          </cell>
        </row>
        <row r="29">
          <cell r="H29" t="str">
            <v>Stabilizzazione</v>
          </cell>
          <cell r="I29" t="str">
            <v>COLLABORATORE PROF.LE SANIT. - TECNICO APPARECCHIATURE EMODIALISI</v>
          </cell>
        </row>
        <row r="30">
          <cell r="I30" t="str">
            <v>COLLABORATORE PROF.LE SANIT. - TECNICO AUDIOMETRISTA</v>
          </cell>
        </row>
        <row r="31">
          <cell r="I31" t="str">
            <v>COLLABORATORE PROF.LE SANIT. - TECNICO CITOLOGO</v>
          </cell>
        </row>
        <row r="32">
          <cell r="I32" t="str">
            <v>COLLABORATORE PROF.LE SANIT. - TECNICO DELLA RIABILITAZIONE PSICHIATRICA E PSICOSOCIALE</v>
          </cell>
        </row>
        <row r="33">
          <cell r="I33" t="str">
            <v>COLLABORATORE PROF.LE SANIT. - TECNICO DELLA FISIOPATOLOGIA CARDIOCIRCOLATORIA E PERFUSIONE VASCOLARE</v>
          </cell>
        </row>
        <row r="34">
          <cell r="I34" t="str">
            <v>COLLABORATORE PROF.LE SANIT. - TECNICO DELLA PREVENZIONE NELL'AMBIENTE E NEI LUOGHI DI LAVORO</v>
          </cell>
        </row>
        <row r="35">
          <cell r="I35" t="str">
            <v>COLLABORATORE PROF.LE SANIT. - TECNICO DELLA PREVENZIONE NELL'AMBIENTE E NEI LUOGHI DI LAVORO - ESPERTO</v>
          </cell>
        </row>
        <row r="36">
          <cell r="I36" t="str">
            <v>COLLABORATORE PROF.LE SANIT. - TECNICO DI NEUROFISIOPATOLOGIA</v>
          </cell>
        </row>
        <row r="37">
          <cell r="I37" t="str">
            <v>COLLABORATORE PROF.LE SANIT. - TECNICO FISIOPATOLOGIA RESPIRATORIA</v>
          </cell>
        </row>
        <row r="38">
          <cell r="I38" t="str">
            <v>COLLABORATORE PROF.LE SANIT. - TECNICO SANITARIO DI LABORATORIO BIOMEDICO</v>
          </cell>
        </row>
        <row r="39">
          <cell r="I39" t="str">
            <v>COLLABORATORE PROF.LE SANIT. - TECNICO SANITARIO DI LABORATORIO BIOMEDICO - ESPERTO</v>
          </cell>
        </row>
        <row r="40">
          <cell r="I40" t="str">
            <v>COLLABORATORE PROF.LE SANIT. - TECNICO SANITARIO DI RADIOLOGIA MEDICA</v>
          </cell>
        </row>
        <row r="41">
          <cell r="I41" t="str">
            <v>COLLABORATORE PROF.LE SANIT. - TECNICO SANITARIO DI RADIOLOGIA MEDICA - ESPERTO</v>
          </cell>
        </row>
        <row r="42">
          <cell r="I42" t="str">
            <v>COLLABORATORE PROF.LE SANIT. - TECNICO TECNOLOGO ALIMENTARE</v>
          </cell>
        </row>
        <row r="43">
          <cell r="I43" t="str">
            <v>COLLABORATORE PROF.LE SANIT. - TERAPISTA DELLA NEURO E PSICOMOTRICITA' DELL'ETA' EVOLUTIVA</v>
          </cell>
        </row>
        <row r="44">
          <cell r="I44" t="str">
            <v>COLLABORATORE PROF.LE SANIT. - TERAPISTA OCCUPAZIONALE</v>
          </cell>
        </row>
        <row r="45">
          <cell r="I45" t="str">
            <v>COLLABORATORE TECNICO - PROFESSIONALE - GEOMETRA (*)</v>
          </cell>
        </row>
        <row r="46">
          <cell r="I46" t="str">
            <v>COLLABORATORE TECNICO INFORMATICO</v>
          </cell>
        </row>
        <row r="47">
          <cell r="I47" t="str">
            <v>COLLABORATORE TECNICO PROFESSIONALE</v>
          </cell>
        </row>
        <row r="48">
          <cell r="I48" t="str">
            <v>COLLABORATORE TECNICO PROFESSIONALE - SOCIOLOGO</v>
          </cell>
        </row>
        <row r="49">
          <cell r="I49" t="str">
            <v>COLLABORATORE TECNICO STATISTICO</v>
          </cell>
        </row>
        <row r="50">
          <cell r="I50" t="str">
            <v>COMMESSO</v>
          </cell>
        </row>
        <row r="51">
          <cell r="I51" t="str">
            <v>DIRETTORE AMMINISTRATIVO DI STRUTTURA COMPLESSA</v>
          </cell>
        </row>
        <row r="52">
          <cell r="I52" t="str">
            <v>DIRETTORE ANALISTA DI STRUTTURA COMPLESSA</v>
          </cell>
        </row>
        <row r="53">
          <cell r="I53" t="str">
            <v>DIRETTORE AVVOCATO DI STRUTTURA COMPLESSA</v>
          </cell>
        </row>
        <row r="54">
          <cell r="I54" t="str">
            <v>DIRETTORE DI STRUTTURA COMPLESSA - di DISTRETTO</v>
          </cell>
        </row>
        <row r="55">
          <cell r="I55" t="str">
            <v>DIRETTORE DI STRUTTURA COMPLESSA - RUOLO SANITARIO - PATOLOGIA CLINICA</v>
          </cell>
        </row>
        <row r="56">
          <cell r="I56" t="str">
            <v>DIRETTORE DI STRUTTURA COMPLESSA D.D.P.</v>
          </cell>
        </row>
        <row r="57">
          <cell r="I57" t="str">
            <v>DIRETTORE FARMACISTA DI STRUTTURA COMPLESSA</v>
          </cell>
        </row>
        <row r="58">
          <cell r="I58" t="str">
            <v>DIRETTORE INGEGNERE DI STRUTTURA COMPLESSA</v>
          </cell>
        </row>
        <row r="59">
          <cell r="I59" t="str">
            <v>DIRETTORE MEDICO DI STRUTTURA COMPLESSA</v>
          </cell>
        </row>
        <row r="60">
          <cell r="I60" t="str">
            <v>DIRETTORE PSICOLOGO DI STRUTTURA COMPLESSA</v>
          </cell>
        </row>
        <row r="61">
          <cell r="I61" t="str">
            <v>DIRETTORE SOCIOLOGO DI STRUTTURA COMPLESSA</v>
          </cell>
        </row>
        <row r="62">
          <cell r="I62" t="str">
            <v>DIRETTORE SPTA DI STRUTTURA COMPLESSA</v>
          </cell>
        </row>
        <row r="63">
          <cell r="I63" t="str">
            <v>DIRETTORE VETERINARIO DI STRUTTURA COMPLESSA</v>
          </cell>
        </row>
        <row r="64">
          <cell r="I64" t="str">
            <v>DIRIGENTE - AMMINISTRATIVO</v>
          </cell>
        </row>
        <row r="65">
          <cell r="I65" t="str">
            <v>DIRIGENTE - ANALISTA</v>
          </cell>
        </row>
        <row r="66">
          <cell r="I66" t="str">
            <v>DIRIGENTE - AVVOCATO</v>
          </cell>
        </row>
        <row r="67">
          <cell r="I67" t="str">
            <v>DIRIGENTE - BIOLOGO</v>
          </cell>
        </row>
        <row r="68">
          <cell r="I68" t="str">
            <v>DIRIGENTE - CHIMICO</v>
          </cell>
        </row>
        <row r="69">
          <cell r="I69" t="str">
            <v>DIRIGENTE - FARMACISTA</v>
          </cell>
        </row>
        <row r="70">
          <cell r="I70" t="str">
            <v>DIRIGENTE - FISICO</v>
          </cell>
        </row>
        <row r="71">
          <cell r="I71" t="str">
            <v>DIRIGENTE - INGEGNERE</v>
          </cell>
        </row>
        <row r="72">
          <cell r="I72" t="str">
            <v>DIRIGENTE - MEDICO</v>
          </cell>
        </row>
        <row r="73">
          <cell r="I73" t="str">
            <v>DIRIGENTE - PEDAGOGISTA (*)</v>
          </cell>
        </row>
        <row r="74">
          <cell r="I74" t="str">
            <v>DIRIGENTE - PSICOLOGO</v>
          </cell>
        </row>
        <row r="75">
          <cell r="I75" t="str">
            <v>DIRIGENTE - SOCIOLOGO</v>
          </cell>
        </row>
        <row r="76">
          <cell r="I76" t="str">
            <v>DIRIGENTE - SPTA</v>
          </cell>
        </row>
        <row r="77">
          <cell r="I77" t="str">
            <v>DIRIGENTE - STPA (ALTRE LAUREE NON MEDICHE)</v>
          </cell>
        </row>
        <row r="78">
          <cell r="I78" t="str">
            <v>DIRIGENTE - VETERINARIO</v>
          </cell>
        </row>
        <row r="79">
          <cell r="I79" t="str">
            <v>DIRIGENTE DELLA PROFESSIONE DEGLI ASSISTENTI SOCIALI</v>
          </cell>
        </row>
        <row r="80">
          <cell r="I80" t="str">
            <v>DIRIGENTE DELLE PROFESSIONI SANITARIE - AREA DELLA RIABILITAZIONE</v>
          </cell>
        </row>
        <row r="81">
          <cell r="I81" t="str">
            <v>DIRIGENTE DELLE PROFESSIONI SANITARIE - AREA INFERMIERISTICA/OSTETRICA</v>
          </cell>
        </row>
        <row r="82">
          <cell r="I82" t="str">
            <v>DIRIGENTE DELLE PROFESSIONI SANITARIE - AREA PREVENZIONE</v>
          </cell>
        </row>
        <row r="83">
          <cell r="I83" t="str">
            <v>DIRIGENTE DELLE PROFESSIONI SANITARIE - AREA TECNICA</v>
          </cell>
        </row>
        <row r="84">
          <cell r="I84" t="str">
            <v>DIRIGENTE PMA Ginecologo</v>
          </cell>
        </row>
        <row r="85">
          <cell r="I85" t="str">
            <v>INFERMIERE GENERICO ESPERTO (*)</v>
          </cell>
        </row>
        <row r="86">
          <cell r="I86" t="str">
            <v>INFERMIERE PSICHIATRICO ESPERTO</v>
          </cell>
        </row>
        <row r="87">
          <cell r="I87" t="str">
            <v>MASSAGGIATORE/MASSOFISIOTERAPISTA (BS)</v>
          </cell>
        </row>
        <row r="88">
          <cell r="I88" t="str">
            <v>MASSAGGIATORE/MASSOFISIOTERAPISTA ESPERTO (C)</v>
          </cell>
        </row>
        <row r="89">
          <cell r="I89" t="str">
            <v>OPERATORE SOCIO SANITARIO</v>
          </cell>
        </row>
        <row r="90">
          <cell r="I90" t="str">
            <v>OPERATORE TECNICO</v>
          </cell>
        </row>
        <row r="91">
          <cell r="I91" t="str">
            <v>OPERATORE TECNICO - AUTISTA AMBULANZA - SPEC.TO</v>
          </cell>
        </row>
        <row r="92">
          <cell r="I92" t="str">
            <v>OPERATORE TECNICO - AUTISTA AMBULANZA - SPEC.TO - ESPERTO (*)</v>
          </cell>
        </row>
        <row r="93">
          <cell r="I93" t="str">
            <v>OPERATORE TECNICO - CENTRALINISTA</v>
          </cell>
        </row>
        <row r="94">
          <cell r="I94" t="str">
            <v>OPERATORE TECNICO - CENTRALINISTA - SPEC.TO - ESPERTO</v>
          </cell>
        </row>
        <row r="95">
          <cell r="I95" t="str">
            <v>OPERATORE TECNICO - CENTRALINISTA - SPEC.TO (*)</v>
          </cell>
        </row>
        <row r="96">
          <cell r="I96" t="str">
            <v>OPERATORE TECNICO - CONDUTTORE CALDAIE - SPEC.TO</v>
          </cell>
        </row>
        <row r="97">
          <cell r="I97" t="str">
            <v>OPERATORE TECNICO - CUOCO - SPEC.TO - ESPERTO</v>
          </cell>
        </row>
        <row r="98">
          <cell r="I98" t="str">
            <v>OPERATORE TECNICO - CUOCO - SPEC.TO (*)</v>
          </cell>
        </row>
        <row r="99">
          <cell r="I99" t="str">
            <v>OPERATORE TECNICO - SPECIALIZZATO</v>
          </cell>
        </row>
        <row r="100">
          <cell r="I100" t="str">
            <v>OPERATORE TECNICO (CED)</v>
          </cell>
        </row>
        <row r="101">
          <cell r="I101" t="str">
            <v>OPERATORE TECNICO ADDETTO ALL'ASSISTENZA</v>
          </cell>
        </row>
        <row r="102">
          <cell r="I102" t="str">
            <v>OPERATORE TECNICO SPECIALIZZATO - CAMERA IPERBARICA</v>
          </cell>
        </row>
        <row r="103">
          <cell r="I103" t="str">
            <v>PROGRAMMATORE</v>
          </cell>
        </row>
        <row r="104">
          <cell r="I104" t="str">
            <v>PUERICULTRICE ESPERTA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DataValidation"/>
      <sheetName val="valori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 per Struttura"/>
      <sheetName val="DB_PERSONALE"/>
      <sheetName val="PVT_PERSONALE_TAB 1 2"/>
      <sheetName val="PVT_PERSONALE_TAB 1 C"/>
      <sheetName val="PVT_PERSONALE_TAB 1 B UNIV"/>
      <sheetName val="Ana_Qualif "/>
      <sheetName val="ANA_RIFERIMENTO"/>
      <sheetName val="ANA_PUBBL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120002</v>
          </cell>
        </row>
        <row r="3">
          <cell r="A3" t="str">
            <v>120003</v>
          </cell>
        </row>
        <row r="4">
          <cell r="A4" t="str">
            <v>120004</v>
          </cell>
        </row>
        <row r="5">
          <cell r="A5" t="str">
            <v>120006</v>
          </cell>
        </row>
        <row r="6">
          <cell r="A6" t="str">
            <v>120007</v>
          </cell>
        </row>
        <row r="7">
          <cell r="A7" t="str">
            <v>120019</v>
          </cell>
        </row>
        <row r="8">
          <cell r="A8" t="str">
            <v>120026</v>
          </cell>
        </row>
        <row r="9">
          <cell r="A9" t="str">
            <v>120030</v>
          </cell>
        </row>
        <row r="10">
          <cell r="A10" t="str">
            <v>120034</v>
          </cell>
        </row>
        <row r="11">
          <cell r="A11" t="str">
            <v>120036</v>
          </cell>
        </row>
        <row r="12">
          <cell r="A12" t="str">
            <v>120037</v>
          </cell>
        </row>
        <row r="13">
          <cell r="A13" t="str">
            <v>120043</v>
          </cell>
        </row>
        <row r="14">
          <cell r="A14" t="str">
            <v>120044</v>
          </cell>
        </row>
        <row r="15">
          <cell r="A15" t="str">
            <v>120045</v>
          </cell>
        </row>
        <row r="16">
          <cell r="A16" t="str">
            <v>120046</v>
          </cell>
        </row>
        <row r="17">
          <cell r="A17" t="str">
            <v>120047</v>
          </cell>
        </row>
        <row r="18">
          <cell r="A18" t="str">
            <v>120048</v>
          </cell>
        </row>
        <row r="19">
          <cell r="A19" t="str">
            <v>120049</v>
          </cell>
        </row>
        <row r="20">
          <cell r="A20" t="str">
            <v>120051</v>
          </cell>
        </row>
        <row r="21">
          <cell r="A21" t="str">
            <v>120052</v>
          </cell>
        </row>
        <row r="22">
          <cell r="A22" t="str">
            <v>120053</v>
          </cell>
        </row>
        <row r="23">
          <cell r="A23" t="str">
            <v>120054</v>
          </cell>
        </row>
        <row r="24">
          <cell r="A24" t="str">
            <v>120055</v>
          </cell>
        </row>
        <row r="25">
          <cell r="A25" t="str">
            <v>120057</v>
          </cell>
        </row>
        <row r="26">
          <cell r="A26" t="str">
            <v>120058</v>
          </cell>
        </row>
        <row r="27">
          <cell r="A27" t="str">
            <v>120059</v>
          </cell>
        </row>
        <row r="28">
          <cell r="A28" t="str">
            <v>120061</v>
          </cell>
        </row>
        <row r="29">
          <cell r="A29" t="str">
            <v>120062</v>
          </cell>
        </row>
        <row r="30">
          <cell r="A30" t="str">
            <v>120064</v>
          </cell>
        </row>
        <row r="31">
          <cell r="A31" t="str">
            <v>120065</v>
          </cell>
        </row>
        <row r="32">
          <cell r="A32" t="str">
            <v>120066</v>
          </cell>
        </row>
        <row r="33">
          <cell r="A33" t="str">
            <v>120200</v>
          </cell>
        </row>
        <row r="34">
          <cell r="A34" t="str">
            <v>120204</v>
          </cell>
        </row>
        <row r="35">
          <cell r="A35" t="str">
            <v>120206</v>
          </cell>
        </row>
        <row r="36">
          <cell r="A36" t="str">
            <v>120216</v>
          </cell>
        </row>
        <row r="37">
          <cell r="A37" t="str">
            <v>120217</v>
          </cell>
        </row>
        <row r="38">
          <cell r="A38" t="str">
            <v>120218</v>
          </cell>
        </row>
        <row r="39">
          <cell r="A39" t="str">
            <v>120219</v>
          </cell>
        </row>
        <row r="40">
          <cell r="A40" t="str">
            <v>120220</v>
          </cell>
        </row>
        <row r="41">
          <cell r="A41" t="str">
            <v>120221</v>
          </cell>
        </row>
        <row r="42">
          <cell r="A42" t="str">
            <v>120222</v>
          </cell>
        </row>
        <row r="43">
          <cell r="A43" t="str">
            <v>120223</v>
          </cell>
        </row>
        <row r="44">
          <cell r="A44" t="str">
            <v>120224</v>
          </cell>
        </row>
        <row r="45">
          <cell r="A45" t="str">
            <v>120225</v>
          </cell>
        </row>
        <row r="46">
          <cell r="A46" t="str">
            <v>120226</v>
          </cell>
        </row>
        <row r="47">
          <cell r="A47" t="str">
            <v>120228</v>
          </cell>
        </row>
        <row r="48">
          <cell r="A48" t="str">
            <v>120267</v>
          </cell>
        </row>
        <row r="49">
          <cell r="A49" t="str">
            <v>120271</v>
          </cell>
        </row>
        <row r="50">
          <cell r="A50" t="str">
            <v>120281</v>
          </cell>
        </row>
        <row r="51">
          <cell r="A51" t="str">
            <v>120901</v>
          </cell>
        </row>
        <row r="52">
          <cell r="A52" t="str">
            <v>120902</v>
          </cell>
        </row>
        <row r="53">
          <cell r="A53" t="str">
            <v>120903</v>
          </cell>
        </row>
        <row r="54">
          <cell r="A54" t="str">
            <v>120906</v>
          </cell>
        </row>
        <row r="55">
          <cell r="A55" t="str">
            <v>120908</v>
          </cell>
        </row>
        <row r="56">
          <cell r="A56" t="str">
            <v>120909</v>
          </cell>
        </row>
        <row r="57">
          <cell r="A57" t="str">
            <v>120912</v>
          </cell>
        </row>
        <row r="58">
          <cell r="A58" t="str">
            <v>120918</v>
          </cell>
        </row>
        <row r="59">
          <cell r="A59" t="str">
            <v>120919</v>
          </cell>
        </row>
        <row r="60">
          <cell r="A60" t="str">
            <v>120920</v>
          </cell>
        </row>
        <row r="61">
          <cell r="A61" t="str">
            <v>120921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i"/>
      <sheetName val="Riclassifiche"/>
      <sheetName val="Break down riclassifiche"/>
      <sheetName val="Confronti"/>
      <sheetName val="Flussi"/>
      <sheetName val="Crite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riclassifica</v>
          </cell>
          <cell r="B1" t="str">
            <v>riclassifica</v>
          </cell>
          <cell r="C1" t="str">
            <v>riclassifica</v>
          </cell>
          <cell r="D1" t="str">
            <v>riclassifica</v>
          </cell>
          <cell r="E1" t="str">
            <v>riclassifica</v>
          </cell>
          <cell r="F1" t="str">
            <v>riclassifica</v>
          </cell>
          <cell r="G1" t="str">
            <v>riclassifica</v>
          </cell>
          <cell r="H1" t="str">
            <v>riclassifica</v>
          </cell>
          <cell r="I1" t="str">
            <v>riclassifica</v>
          </cell>
          <cell r="J1" t="str">
            <v>riclassifica</v>
          </cell>
          <cell r="K1" t="str">
            <v>riclassifica</v>
          </cell>
          <cell r="L1" t="str">
            <v>riclassifica</v>
          </cell>
          <cell r="M1" t="str">
            <v>riclassifica</v>
          </cell>
          <cell r="N1" t="str">
            <v>riclassifica</v>
          </cell>
          <cell r="O1" t="str">
            <v>riclassifica</v>
          </cell>
          <cell r="P1" t="str">
            <v>riclassifica</v>
          </cell>
          <cell r="Q1" t="str">
            <v>riclassifica</v>
          </cell>
          <cell r="R1" t="str">
            <v>riclassifica</v>
          </cell>
          <cell r="S1" t="str">
            <v>riclassifica</v>
          </cell>
          <cell r="T1" t="str">
            <v>riclassifica</v>
          </cell>
          <cell r="U1" t="str">
            <v>riclassifica</v>
          </cell>
          <cell r="V1" t="str">
            <v>riclassifica</v>
          </cell>
          <cell r="W1" t="str">
            <v>riclassifica</v>
          </cell>
          <cell r="X1" t="str">
            <v>riclassifica</v>
          </cell>
          <cell r="Y1" t="str">
            <v>riclassifica</v>
          </cell>
          <cell r="Z1" t="str">
            <v>riclassifica</v>
          </cell>
          <cell r="AA1" t="str">
            <v>riclassifica</v>
          </cell>
          <cell r="AB1" t="str">
            <v>riclassifica</v>
          </cell>
          <cell r="AC1" t="str">
            <v>riclassifica</v>
          </cell>
          <cell r="AD1" t="str">
            <v>riclassifica</v>
          </cell>
          <cell r="AE1" t="str">
            <v>riclassifica</v>
          </cell>
          <cell r="AF1" t="str">
            <v>riclassifica</v>
          </cell>
          <cell r="AG1" t="str">
            <v>riclassifica</v>
          </cell>
          <cell r="AH1" t="str">
            <v>riclassifica</v>
          </cell>
          <cell r="AI1" t="str">
            <v>riclassifica</v>
          </cell>
          <cell r="AJ1" t="str">
            <v>riclassifica</v>
          </cell>
          <cell r="AK1" t="str">
            <v>riclassifica</v>
          </cell>
          <cell r="AL1" t="str">
            <v>riclassifica</v>
          </cell>
          <cell r="AM1" t="str">
            <v>riclassifica</v>
          </cell>
          <cell r="AN1" t="str">
            <v>riclassifica</v>
          </cell>
          <cell r="AO1" t="str">
            <v>riclassifica</v>
          </cell>
          <cell r="AP1" t="str">
            <v>riclassifica</v>
          </cell>
          <cell r="AQ1" t="str">
            <v>riclassifica</v>
          </cell>
          <cell r="AR1" t="str">
            <v>riclassifica</v>
          </cell>
          <cell r="AS1" t="str">
            <v>riclassifica</v>
          </cell>
          <cell r="AT1" t="str">
            <v>riclassifica</v>
          </cell>
          <cell r="AU1" t="str">
            <v>riclassifica</v>
          </cell>
          <cell r="AV1" t="str">
            <v>riclassifica</v>
          </cell>
          <cell r="AW1" t="str">
            <v>riclassifica</v>
          </cell>
          <cell r="AX1" t="str">
            <v>riclassifica</v>
          </cell>
          <cell r="AY1" t="str">
            <v>riclassifica</v>
          </cell>
          <cell r="AZ1" t="str">
            <v>riclassifica</v>
          </cell>
          <cell r="BA1" t="str">
            <v>riclassifica</v>
          </cell>
          <cell r="BB1" t="str">
            <v>riclassifica</v>
          </cell>
          <cell r="BC1" t="str">
            <v>riclassifica</v>
          </cell>
          <cell r="BD1" t="str">
            <v>riclassifica</v>
          </cell>
        </row>
        <row r="2">
          <cell r="A2" t="str">
            <v>01</v>
          </cell>
          <cell r="B2" t="str">
            <v>AI1</v>
          </cell>
          <cell r="C2" t="str">
            <v>AI2</v>
          </cell>
          <cell r="D2" t="str">
            <v>AI3</v>
          </cell>
          <cell r="E2" t="str">
            <v>AII1</v>
          </cell>
          <cell r="F2" t="str">
            <v>AII2</v>
          </cell>
          <cell r="G2" t="str">
            <v>AII3</v>
          </cell>
          <cell r="H2" t="str">
            <v>AII4</v>
          </cell>
          <cell r="I2" t="str">
            <v>AII5</v>
          </cell>
          <cell r="J2" t="str">
            <v>AII6</v>
          </cell>
          <cell r="K2" t="str">
            <v>AII7</v>
          </cell>
          <cell r="L2" t="str">
            <v>AIII1</v>
          </cell>
          <cell r="M2" t="str">
            <v>BI1</v>
          </cell>
          <cell r="N2" t="str">
            <v>BI2</v>
          </cell>
          <cell r="O2" t="str">
            <v>BI3</v>
          </cell>
          <cell r="P2" t="str">
            <v>BI4</v>
          </cell>
          <cell r="Q2" t="str">
            <v>BII1</v>
          </cell>
          <cell r="R2" t="str">
            <v>BII2</v>
          </cell>
          <cell r="S2" t="str">
            <v>BII3</v>
          </cell>
          <cell r="T2" t="str">
            <v>BII4</v>
          </cell>
          <cell r="U2" t="str">
            <v>BII5</v>
          </cell>
          <cell r="V2" t="str">
            <v>BII6</v>
          </cell>
          <cell r="W2" t="str">
            <v>BIII1</v>
          </cell>
          <cell r="X2" t="str">
            <v>BIV1</v>
          </cell>
          <cell r="Y2" t="str">
            <v>BIV2</v>
          </cell>
          <cell r="Z2" t="str">
            <v>BIV3</v>
          </cell>
          <cell r="AA2" t="str">
            <v>BIV4</v>
          </cell>
          <cell r="AB2" t="str">
            <v>C1</v>
          </cell>
          <cell r="AC2" t="str">
            <v>C2</v>
          </cell>
          <cell r="AD2" t="str">
            <v>PAI1</v>
          </cell>
          <cell r="AE2" t="str">
            <v>PAI2</v>
          </cell>
          <cell r="AF2" t="str">
            <v>PAI3</v>
          </cell>
          <cell r="AG2" t="str">
            <v>PAII1</v>
          </cell>
          <cell r="AH2" t="str">
            <v>PAII2</v>
          </cell>
          <cell r="AI2" t="str">
            <v>PAII3</v>
          </cell>
          <cell r="AJ2" t="str">
            <v>PAIII1</v>
          </cell>
          <cell r="AK2" t="str">
            <v>PAIII2</v>
          </cell>
          <cell r="AL2" t="str">
            <v>PB1</v>
          </cell>
          <cell r="AM2" t="str">
            <v>PB2</v>
          </cell>
          <cell r="AN2" t="str">
            <v>PB3</v>
          </cell>
          <cell r="AO2" t="str">
            <v>PB4</v>
          </cell>
          <cell r="AP2" t="str">
            <v>PC1</v>
          </cell>
          <cell r="AQ2" t="str">
            <v>PD01</v>
          </cell>
          <cell r="AR2" t="str">
            <v>PD2</v>
          </cell>
          <cell r="AS2" t="str">
            <v>PD3</v>
          </cell>
          <cell r="AT2" t="str">
            <v>PD4</v>
          </cell>
          <cell r="AU2" t="str">
            <v>PD5</v>
          </cell>
          <cell r="AV2" t="str">
            <v>PD6</v>
          </cell>
          <cell r="AW2" t="str">
            <v>PD7</v>
          </cell>
          <cell r="AX2" t="str">
            <v>PD8</v>
          </cell>
          <cell r="AY2" t="str">
            <v>PD9</v>
          </cell>
          <cell r="AZ2" t="str">
            <v>PD10</v>
          </cell>
          <cell r="BA2" t="str">
            <v>PE1</v>
          </cell>
          <cell r="BB2" t="str">
            <v>PE2</v>
          </cell>
          <cell r="BC2" t="str">
            <v>ORD</v>
          </cell>
          <cell r="BD2" t="str">
            <v>PORD</v>
          </cell>
        </row>
        <row r="5">
          <cell r="A5" t="str">
            <v>riclassifica</v>
          </cell>
          <cell r="B5" t="str">
            <v>riclassifica</v>
          </cell>
          <cell r="C5" t="str">
            <v>riclassifica</v>
          </cell>
          <cell r="D5" t="str">
            <v>riclassifica</v>
          </cell>
          <cell r="E5" t="str">
            <v>riclassifica</v>
          </cell>
          <cell r="F5" t="str">
            <v>riclassifica</v>
          </cell>
          <cell r="G5" t="str">
            <v>riclassifica</v>
          </cell>
          <cell r="H5" t="str">
            <v>riclassifica</v>
          </cell>
          <cell r="I5" t="str">
            <v>riclassifica</v>
          </cell>
          <cell r="J5" t="str">
            <v>riclassifica</v>
          </cell>
          <cell r="K5" t="str">
            <v>riclassifica</v>
          </cell>
          <cell r="L5" t="str">
            <v>riclassifica</v>
          </cell>
          <cell r="M5" t="str">
            <v>riclassifica</v>
          </cell>
          <cell r="N5" t="str">
            <v>riclassifica</v>
          </cell>
          <cell r="O5" t="str">
            <v>riclassifica</v>
          </cell>
          <cell r="P5" t="str">
            <v>riclassifica</v>
          </cell>
          <cell r="Q5" t="str">
            <v>riclassifica</v>
          </cell>
          <cell r="R5" t="str">
            <v>riclassifica</v>
          </cell>
          <cell r="S5" t="str">
            <v>riclassifica</v>
          </cell>
          <cell r="T5" t="str">
            <v>riclassifica</v>
          </cell>
          <cell r="U5" t="str">
            <v>riclassifica</v>
          </cell>
          <cell r="V5" t="str">
            <v>riclassifica</v>
          </cell>
          <cell r="W5" t="str">
            <v>riclassifica</v>
          </cell>
          <cell r="X5" t="str">
            <v>riclassifica</v>
          </cell>
          <cell r="Y5" t="str">
            <v>riclassifica</v>
          </cell>
          <cell r="Z5" t="str">
            <v>riclassifica</v>
          </cell>
          <cell r="AA5" t="str">
            <v>riclassifica</v>
          </cell>
          <cell r="AB5" t="str">
            <v>riclassifica</v>
          </cell>
          <cell r="AC5" t="str">
            <v>riclassifica</v>
          </cell>
          <cell r="AD5" t="str">
            <v>riclassifica</v>
          </cell>
          <cell r="AE5" t="str">
            <v>riclassifica</v>
          </cell>
          <cell r="AF5" t="str">
            <v>riclassifica</v>
          </cell>
          <cell r="AG5" t="str">
            <v>riclassifica</v>
          </cell>
          <cell r="AH5" t="str">
            <v>riclassifica</v>
          </cell>
          <cell r="AI5" t="str">
            <v>riclassifica</v>
          </cell>
          <cell r="AJ5" t="str">
            <v>riclassifica</v>
          </cell>
          <cell r="AK5" t="str">
            <v>riclassifica</v>
          </cell>
          <cell r="AL5" t="str">
            <v>riclassifica</v>
          </cell>
          <cell r="AM5" t="str">
            <v>riclassifica</v>
          </cell>
          <cell r="AN5" t="str">
            <v>riclassifica</v>
          </cell>
          <cell r="AO5" t="str">
            <v>riclassifica</v>
          </cell>
          <cell r="AP5" t="str">
            <v>riclassifica</v>
          </cell>
          <cell r="AQ5" t="str">
            <v>riclassifica</v>
          </cell>
          <cell r="AR5" t="str">
            <v>riclassifica</v>
          </cell>
          <cell r="AS5" t="str">
            <v>riclassifica</v>
          </cell>
          <cell r="AT5" t="str">
            <v>riclassifica</v>
          </cell>
          <cell r="AU5" t="str">
            <v>riclassifica</v>
          </cell>
          <cell r="AV5" t="str">
            <v>riclassifica</v>
          </cell>
          <cell r="AW5" t="str">
            <v>riclassifica</v>
          </cell>
          <cell r="AX5" t="str">
            <v>riclassifica</v>
          </cell>
          <cell r="AY5" t="str">
            <v>riclassifica</v>
          </cell>
          <cell r="BA5" t="str">
            <v>riclassifica</v>
          </cell>
          <cell r="BC5" t="str">
            <v>riclassifica</v>
          </cell>
          <cell r="BD5" t="str">
            <v>riclassifica</v>
          </cell>
          <cell r="BF5" t="str">
            <v>riclassifica</v>
          </cell>
        </row>
        <row r="6">
          <cell r="A6" t="str">
            <v>A 101</v>
          </cell>
          <cell r="B6" t="str">
            <v>A 102</v>
          </cell>
          <cell r="C6" t="str">
            <v>A 103</v>
          </cell>
          <cell r="D6" t="str">
            <v>A 201</v>
          </cell>
          <cell r="E6" t="str">
            <v>A 301</v>
          </cell>
          <cell r="F6" t="str">
            <v>A 302</v>
          </cell>
          <cell r="G6" t="str">
            <v>A 303</v>
          </cell>
          <cell r="H6" t="str">
            <v>A 304</v>
          </cell>
          <cell r="I6" t="str">
            <v>A 305</v>
          </cell>
          <cell r="J6" t="str">
            <v>A 306</v>
          </cell>
          <cell r="K6" t="str">
            <v>A 401</v>
          </cell>
          <cell r="L6" t="str">
            <v>A 501</v>
          </cell>
          <cell r="M6" t="str">
            <v>A 502</v>
          </cell>
          <cell r="N6" t="str">
            <v>B 101</v>
          </cell>
          <cell r="O6" t="str">
            <v>B 102</v>
          </cell>
          <cell r="P6" t="str">
            <v>B 103</v>
          </cell>
          <cell r="Q6" t="str">
            <v>B 104</v>
          </cell>
          <cell r="R6" t="str">
            <v>B 105</v>
          </cell>
          <cell r="S6" t="str">
            <v>B 106</v>
          </cell>
          <cell r="T6" t="str">
            <v>B 107</v>
          </cell>
          <cell r="U6" t="str">
            <v>B 108</v>
          </cell>
          <cell r="V6" t="str">
            <v>B 109</v>
          </cell>
          <cell r="W6" t="str">
            <v>B 110</v>
          </cell>
          <cell r="X6" t="str">
            <v>B 111</v>
          </cell>
          <cell r="Y6" t="str">
            <v>B 201</v>
          </cell>
          <cell r="Z6" t="str">
            <v>B 202</v>
          </cell>
          <cell r="AA6" t="str">
            <v>B 203</v>
          </cell>
          <cell r="AB6" t="str">
            <v>B 204</v>
          </cell>
          <cell r="AC6" t="str">
            <v>B 205</v>
          </cell>
          <cell r="AD6" t="str">
            <v>B 206</v>
          </cell>
          <cell r="AE6" t="str">
            <v>B 207</v>
          </cell>
          <cell r="AF6" t="str">
            <v>B 208</v>
          </cell>
          <cell r="AG6" t="str">
            <v>B 209</v>
          </cell>
          <cell r="AH6" t="str">
            <v>B 210</v>
          </cell>
          <cell r="AI6" t="str">
            <v>B 211</v>
          </cell>
          <cell r="AJ6" t="str">
            <v>B 212</v>
          </cell>
          <cell r="AK6" t="str">
            <v>B 213</v>
          </cell>
          <cell r="AL6" t="str">
            <v>B 214</v>
          </cell>
          <cell r="AM6" t="str">
            <v>B 215</v>
          </cell>
          <cell r="AN6" t="str">
            <v>B 216</v>
          </cell>
          <cell r="AO6" t="str">
            <v>B 217</v>
          </cell>
          <cell r="AP6" t="str">
            <v>B 218</v>
          </cell>
          <cell r="AQ6" t="str">
            <v>B 219</v>
          </cell>
          <cell r="AR6" t="str">
            <v>B 220</v>
          </cell>
          <cell r="AS6" t="str">
            <v>B 221</v>
          </cell>
          <cell r="AT6" t="str">
            <v>B 222</v>
          </cell>
          <cell r="AU6" t="str">
            <v>B 223</v>
          </cell>
          <cell r="AV6" t="str">
            <v>B 224</v>
          </cell>
          <cell r="AW6" t="str">
            <v>C 101</v>
          </cell>
          <cell r="AX6" t="str">
            <v>C 102</v>
          </cell>
          <cell r="AY6" t="str">
            <v>C 103</v>
          </cell>
          <cell r="BA6" t="str">
            <v>D 102</v>
          </cell>
          <cell r="BC6" t="str">
            <v>D 104</v>
          </cell>
          <cell r="BD6" t="str">
            <v>D 105</v>
          </cell>
          <cell r="BF6" t="str">
            <v>E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ti_ARS"/>
      <sheetName val="Tariffe"/>
      <sheetName val="Tariffe_PAC"/>
      <sheetName val="Elaborazioni_41"/>
      <sheetName val="TM_Sintesi"/>
      <sheetName val="Elaborazioni_66"/>
      <sheetName val="Elaborazioni_TC_cat"/>
      <sheetName val="Elaborazioni_altro"/>
      <sheetName val="Elaborazioni_PAC"/>
      <sheetName val="Post-acuzie"/>
      <sheetName val="Sintesi"/>
      <sheetName val="Sintesi_struttura"/>
      <sheetName val="Sintesi_struttura (2)"/>
      <sheetName val="Tetti_ARS+amb"/>
      <sheetName val="Tetti_ARS+amb (2)"/>
      <sheetName val="Convalida"/>
      <sheetName val="Validazione_A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CASA DI CURA SANATRIX</v>
          </cell>
        </row>
        <row r="2">
          <cell r="B2" t="str">
            <v>CASA DI CURA DI LORENZO</v>
          </cell>
        </row>
        <row r="3">
          <cell r="B3" t="str">
            <v>CASA DI CURA SANTA MARIA</v>
          </cell>
        </row>
        <row r="4">
          <cell r="B4" t="str">
            <v>CASA DI CURA IMMACOLATA</v>
          </cell>
        </row>
        <row r="5">
          <cell r="B5" t="str">
            <v>CASA DI CURA PIERANGELI</v>
          </cell>
        </row>
        <row r="6">
          <cell r="B6" t="str">
            <v>CASA DI CURA VILLA SERENA</v>
          </cell>
        </row>
        <row r="7">
          <cell r="B7" t="str">
            <v>CASA DI CURA VILLA PINI</v>
          </cell>
        </row>
        <row r="8">
          <cell r="B8" t="str">
            <v>CASA DI CURA SPATOCCO</v>
          </cell>
        </row>
        <row r="9">
          <cell r="B9" t="str">
            <v>CASA DI CURA INI CANISTRO</v>
          </cell>
        </row>
        <row r="10">
          <cell r="B10" t="str">
            <v>CASA DI CURA VILLA LETIZIA</v>
          </cell>
        </row>
        <row r="11">
          <cell r="B11" t="str">
            <v>CASA DI CURA SAN RAFFAELE</v>
          </cell>
        </row>
        <row r="12">
          <cell r="B12" t="str">
            <v>CASA DI CURA NOVA SALUS</v>
          </cell>
        </row>
        <row r="13">
          <cell r="B13" t="str">
            <v>CASA DI CURA SAN FRANCESCO</v>
          </cell>
        </row>
      </sheetData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elen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50"/>
  <sheetViews>
    <sheetView zoomScale="75" zoomScaleNormal="75" zoomScaleSheetLayoutView="100" workbookViewId="0">
      <pane xSplit="5" ySplit="2" topLeftCell="F620" activePane="bottomRight" state="frozen"/>
      <selection activeCell="F586" sqref="F586"/>
      <selection pane="topRight" activeCell="F586" sqref="F586"/>
      <selection pane="bottomLeft" activeCell="F586" sqref="F586"/>
      <selection pane="bottomRight" activeCell="I626" sqref="I626"/>
    </sheetView>
  </sheetViews>
  <sheetFormatPr defaultColWidth="9.140625" defaultRowHeight="15.6" customHeight="1" x14ac:dyDescent="0.25"/>
  <cols>
    <col min="1" max="1" width="12.140625" style="1" customWidth="1"/>
    <col min="2" max="3" width="14.28515625" style="2" customWidth="1"/>
    <col min="4" max="4" width="15.5703125" style="2" customWidth="1"/>
    <col min="5" max="5" width="18.42578125" style="3" customWidth="1"/>
    <col min="6" max="6" width="25.85546875" style="1" customWidth="1"/>
    <col min="7" max="7" width="83.85546875" style="4" customWidth="1"/>
    <col min="8" max="8" width="6.5703125" style="5" customWidth="1"/>
    <col min="9" max="11" width="23.5703125" style="6" customWidth="1"/>
    <col min="12" max="12" width="20.5703125" style="1" hidden="1" customWidth="1"/>
    <col min="13" max="13" width="16.7109375" style="1" hidden="1" customWidth="1"/>
    <col min="14" max="14" width="22" style="1" hidden="1" customWidth="1"/>
    <col min="15" max="16" width="9.140625" style="1" hidden="1" customWidth="1"/>
    <col min="17" max="17" width="18.85546875" style="1" hidden="1" customWidth="1"/>
    <col min="18" max="18" width="0" style="1" hidden="1" customWidth="1"/>
    <col min="19" max="19" width="9.140625" style="1"/>
    <col min="20" max="20" width="21.7109375" style="1" customWidth="1"/>
    <col min="21" max="21" width="9.140625" style="1"/>
    <col min="22" max="22" width="23.85546875" style="7" customWidth="1"/>
    <col min="23" max="23" width="20.85546875" style="1" customWidth="1"/>
    <col min="24" max="24" width="9.140625" style="1"/>
    <col min="25" max="25" width="29" style="1" customWidth="1"/>
    <col min="26" max="16384" width="9.140625" style="1"/>
  </cols>
  <sheetData>
    <row r="1" spans="1:23" ht="15.6" customHeight="1" x14ac:dyDescent="0.25">
      <c r="I1" s="6">
        <v>-5997624.1099998951</v>
      </c>
      <c r="J1" s="6">
        <v>0</v>
      </c>
      <c r="K1" s="6">
        <v>-5997624.1099998951</v>
      </c>
    </row>
    <row r="2" spans="1:23" s="14" customFormat="1" ht="55.5" customHeight="1" x14ac:dyDescent="0.25">
      <c r="A2" s="8" t="s">
        <v>0</v>
      </c>
      <c r="B2" s="9" t="s">
        <v>1</v>
      </c>
      <c r="C2" s="10" t="s">
        <v>2</v>
      </c>
      <c r="D2" s="11" t="s">
        <v>3</v>
      </c>
      <c r="E2" s="10" t="s">
        <v>4</v>
      </c>
      <c r="F2" s="10" t="s">
        <v>5</v>
      </c>
      <c r="G2" s="9" t="s">
        <v>6</v>
      </c>
      <c r="H2" s="12" t="s">
        <v>7</v>
      </c>
      <c r="I2" s="13" t="s">
        <v>4232</v>
      </c>
      <c r="J2" s="13">
        <v>0</v>
      </c>
      <c r="K2" s="13" t="s">
        <v>4233</v>
      </c>
      <c r="Q2" s="14">
        <v>2021</v>
      </c>
      <c r="V2" s="15"/>
    </row>
    <row r="3" spans="1:23" ht="15" customHeight="1" x14ac:dyDescent="0.25">
      <c r="A3" s="16"/>
      <c r="B3" s="17" t="s">
        <v>8</v>
      </c>
      <c r="C3" s="18"/>
      <c r="D3" s="18">
        <v>700</v>
      </c>
      <c r="E3" s="19" t="s">
        <v>9</v>
      </c>
      <c r="F3" s="19"/>
      <c r="G3" s="20" t="s">
        <v>10</v>
      </c>
      <c r="H3" s="20" t="s">
        <v>11</v>
      </c>
      <c r="I3" s="21">
        <v>0</v>
      </c>
      <c r="J3" s="21">
        <v>0</v>
      </c>
      <c r="K3" s="21">
        <v>0</v>
      </c>
      <c r="N3" s="22"/>
      <c r="Q3" s="1">
        <f>+IFERROR(VLOOKUP(C3,#REF!,3,0),0)</f>
        <v>0</v>
      </c>
    </row>
    <row r="4" spans="1:23" ht="15" customHeight="1" x14ac:dyDescent="0.25">
      <c r="A4" s="16"/>
      <c r="B4" s="23" t="s">
        <v>8</v>
      </c>
      <c r="C4" s="24"/>
      <c r="D4" s="24">
        <v>700100</v>
      </c>
      <c r="E4" s="25" t="s">
        <v>12</v>
      </c>
      <c r="F4" s="25"/>
      <c r="G4" s="26" t="s">
        <v>13</v>
      </c>
      <c r="H4" s="26" t="s">
        <v>11</v>
      </c>
      <c r="I4" s="27">
        <v>0</v>
      </c>
      <c r="J4" s="27">
        <v>0</v>
      </c>
      <c r="K4" s="27">
        <v>0</v>
      </c>
      <c r="N4" s="22"/>
      <c r="Q4" s="1">
        <f>+IFERROR(VLOOKUP(C4,#REF!,3,0),0)</f>
        <v>0</v>
      </c>
    </row>
    <row r="5" spans="1:23" ht="15" customHeight="1" x14ac:dyDescent="0.25">
      <c r="A5" s="28"/>
      <c r="B5" s="29" t="s">
        <v>14</v>
      </c>
      <c r="C5" s="29" t="s">
        <v>15</v>
      </c>
      <c r="D5" s="29">
        <v>70010000006</v>
      </c>
      <c r="E5" s="30" t="s">
        <v>16</v>
      </c>
      <c r="F5" s="30" t="s">
        <v>16</v>
      </c>
      <c r="G5" s="29" t="s">
        <v>17</v>
      </c>
      <c r="H5" s="31" t="s">
        <v>18</v>
      </c>
      <c r="I5" s="32">
        <v>92349675.620000005</v>
      </c>
      <c r="J5" s="32">
        <v>0</v>
      </c>
      <c r="K5" s="32">
        <v>92349675.620000005</v>
      </c>
      <c r="N5" s="22"/>
      <c r="Q5" s="1">
        <f>+IFERROR(VLOOKUP(C5,#REF!,3,0),0)</f>
        <v>0</v>
      </c>
      <c r="T5" s="1" t="e">
        <f>VLOOKUP(F:F,[1]PdC!$F$5:$AE$1164,31,0)</f>
        <v>#REF!</v>
      </c>
      <c r="W5" s="33"/>
    </row>
    <row r="6" spans="1:23" ht="15" customHeight="1" x14ac:dyDescent="0.25">
      <c r="A6" s="34" t="s">
        <v>19</v>
      </c>
      <c r="B6" s="35" t="s">
        <v>20</v>
      </c>
      <c r="C6" s="36"/>
      <c r="D6" s="36" t="s">
        <v>21</v>
      </c>
      <c r="E6" s="37" t="s">
        <v>22</v>
      </c>
      <c r="F6" s="37" t="s">
        <v>22</v>
      </c>
      <c r="G6" s="38" t="s">
        <v>23</v>
      </c>
      <c r="H6" s="38" t="s">
        <v>11</v>
      </c>
      <c r="I6" s="39">
        <v>0</v>
      </c>
      <c r="J6" s="39"/>
      <c r="K6" s="39">
        <v>0</v>
      </c>
      <c r="L6" s="33" t="e">
        <f>VLOOKUP(F:F,[1]PdC!$J$5:$T$1165,17,0)</f>
        <v>#N/A</v>
      </c>
      <c r="M6" s="40"/>
      <c r="N6" s="22"/>
      <c r="Q6" s="1">
        <f>+IFERROR(VLOOKUP(C6,#REF!,3,0),0)</f>
        <v>0</v>
      </c>
      <c r="W6" s="33"/>
    </row>
    <row r="7" spans="1:23" ht="15" customHeight="1" x14ac:dyDescent="0.25">
      <c r="A7" s="34" t="s">
        <v>19</v>
      </c>
      <c r="B7" s="41" t="s">
        <v>20</v>
      </c>
      <c r="C7" s="42"/>
      <c r="D7" s="42"/>
      <c r="E7" s="43" t="s">
        <v>24</v>
      </c>
      <c r="F7" s="43" t="s">
        <v>24</v>
      </c>
      <c r="G7" s="44" t="s">
        <v>25</v>
      </c>
      <c r="H7" s="44" t="s">
        <v>18</v>
      </c>
      <c r="I7" s="45">
        <v>0</v>
      </c>
      <c r="J7" s="45"/>
      <c r="K7" s="45">
        <v>0</v>
      </c>
      <c r="L7" s="33" t="e">
        <f>VLOOKUP(F:F,[1]PdC!$J$5:$T$1165,17,0)</f>
        <v>#N/A</v>
      </c>
      <c r="M7" s="40"/>
      <c r="N7" s="22"/>
      <c r="Q7" s="1">
        <f>+IFERROR(VLOOKUP(C7,#REF!,3,0),0)</f>
        <v>0</v>
      </c>
      <c r="W7" s="33"/>
    </row>
    <row r="8" spans="1:23" ht="15" customHeight="1" x14ac:dyDescent="0.25">
      <c r="A8" s="34" t="s">
        <v>19</v>
      </c>
      <c r="B8" s="41" t="s">
        <v>20</v>
      </c>
      <c r="C8" s="42"/>
      <c r="D8" s="42"/>
      <c r="E8" s="43" t="s">
        <v>26</v>
      </c>
      <c r="F8" s="43" t="s">
        <v>26</v>
      </c>
      <c r="G8" s="44" t="s">
        <v>27</v>
      </c>
      <c r="H8" s="44" t="s">
        <v>18</v>
      </c>
      <c r="I8" s="45">
        <v>0</v>
      </c>
      <c r="J8" s="45"/>
      <c r="K8" s="45">
        <v>0</v>
      </c>
      <c r="L8" s="33" t="e">
        <f>VLOOKUP(F:F,[1]PdC!$J$5:$T$1165,17,0)</f>
        <v>#N/A</v>
      </c>
      <c r="M8" s="40"/>
      <c r="N8" s="22">
        <v>-64950064.78000021</v>
      </c>
      <c r="Q8" s="1">
        <f>+IFERROR(VLOOKUP(C8,#REF!,3,0),0)</f>
        <v>0</v>
      </c>
      <c r="W8" s="33"/>
    </row>
    <row r="9" spans="1:23" ht="15" customHeight="1" x14ac:dyDescent="0.25">
      <c r="A9" s="34" t="s">
        <v>19</v>
      </c>
      <c r="B9" s="41" t="s">
        <v>20</v>
      </c>
      <c r="C9" s="42"/>
      <c r="D9" s="42"/>
      <c r="E9" s="43" t="s">
        <v>28</v>
      </c>
      <c r="F9" s="43" t="s">
        <v>28</v>
      </c>
      <c r="G9" s="44" t="s">
        <v>29</v>
      </c>
      <c r="H9" s="44" t="s">
        <v>18</v>
      </c>
      <c r="I9" s="45">
        <v>0</v>
      </c>
      <c r="J9" s="45"/>
      <c r="K9" s="45">
        <v>0</v>
      </c>
      <c r="L9" s="33" t="e">
        <f>VLOOKUP(F:F,[1]PdC!$J$5:$T$1165,17,0)</f>
        <v>#N/A</v>
      </c>
      <c r="M9" s="40"/>
      <c r="N9" s="22">
        <f>N8+I1</f>
        <v>-70947688.890000105</v>
      </c>
      <c r="Q9" s="1">
        <f>+IFERROR(VLOOKUP(C9,#REF!,3,0),0)</f>
        <v>0</v>
      </c>
      <c r="W9" s="33"/>
    </row>
    <row r="10" spans="1:23" ht="15" customHeight="1" x14ac:dyDescent="0.25">
      <c r="A10" s="34" t="s">
        <v>19</v>
      </c>
      <c r="B10" s="41" t="s">
        <v>20</v>
      </c>
      <c r="C10" s="42"/>
      <c r="D10" s="42"/>
      <c r="E10" s="43" t="s">
        <v>30</v>
      </c>
      <c r="F10" s="43" t="s">
        <v>30</v>
      </c>
      <c r="G10" s="44" t="s">
        <v>31</v>
      </c>
      <c r="H10" s="44" t="s">
        <v>18</v>
      </c>
      <c r="I10" s="45">
        <v>0</v>
      </c>
      <c r="J10" s="45"/>
      <c r="K10" s="45">
        <v>0</v>
      </c>
      <c r="L10" s="33" t="e">
        <f>VLOOKUP(F:F,[1]PdC!$J$5:$T$1165,17,0)</f>
        <v>#N/A</v>
      </c>
      <c r="M10" s="46"/>
      <c r="N10" s="22"/>
      <c r="Q10" s="1">
        <f>+IFERROR(VLOOKUP(C10,#REF!,3,0),0)</f>
        <v>0</v>
      </c>
      <c r="W10" s="33"/>
    </row>
    <row r="11" spans="1:23" ht="15" customHeight="1" x14ac:dyDescent="0.25">
      <c r="A11" s="34" t="s">
        <v>19</v>
      </c>
      <c r="B11" s="41" t="s">
        <v>20</v>
      </c>
      <c r="C11" s="42"/>
      <c r="D11" s="42"/>
      <c r="E11" s="43" t="s">
        <v>32</v>
      </c>
      <c r="F11" s="43" t="s">
        <v>32</v>
      </c>
      <c r="G11" s="44" t="s">
        <v>33</v>
      </c>
      <c r="H11" s="44" t="s">
        <v>18</v>
      </c>
      <c r="I11" s="45">
        <v>0</v>
      </c>
      <c r="J11" s="45"/>
      <c r="K11" s="45">
        <v>0</v>
      </c>
      <c r="L11" s="33"/>
      <c r="M11" s="46"/>
      <c r="N11" s="22"/>
      <c r="Q11" s="1">
        <f>+IFERROR(VLOOKUP(C11,#REF!,3,0),0)</f>
        <v>0</v>
      </c>
      <c r="W11" s="33"/>
    </row>
    <row r="12" spans="1:23" ht="15" customHeight="1" x14ac:dyDescent="0.25">
      <c r="A12" s="34" t="s">
        <v>19</v>
      </c>
      <c r="B12" s="41" t="s">
        <v>20</v>
      </c>
      <c r="C12" s="42"/>
      <c r="D12" s="42"/>
      <c r="E12" s="43" t="s">
        <v>34</v>
      </c>
      <c r="F12" s="43" t="s">
        <v>34</v>
      </c>
      <c r="G12" s="44" t="s">
        <v>35</v>
      </c>
      <c r="H12" s="44" t="s">
        <v>18</v>
      </c>
      <c r="I12" s="45">
        <v>0</v>
      </c>
      <c r="J12" s="45"/>
      <c r="K12" s="45">
        <v>0</v>
      </c>
      <c r="L12" s="33" t="e">
        <f>VLOOKUP(F:F,[1]PdC!$J$5:$T$1165,17,0)</f>
        <v>#N/A</v>
      </c>
      <c r="M12" s="40"/>
      <c r="N12" s="22"/>
      <c r="Q12" s="1">
        <f>+IFERROR(VLOOKUP(C12,#REF!,3,0),0)</f>
        <v>0</v>
      </c>
      <c r="W12" s="33"/>
    </row>
    <row r="13" spans="1:23" ht="15" customHeight="1" x14ac:dyDescent="0.25">
      <c r="A13" s="34" t="s">
        <v>19</v>
      </c>
      <c r="B13" s="41" t="s">
        <v>20</v>
      </c>
      <c r="C13" s="42"/>
      <c r="D13" s="42"/>
      <c r="E13" s="43" t="s">
        <v>36</v>
      </c>
      <c r="F13" s="43" t="s">
        <v>36</v>
      </c>
      <c r="G13" s="44" t="s">
        <v>37</v>
      </c>
      <c r="H13" s="44" t="s">
        <v>18</v>
      </c>
      <c r="I13" s="45">
        <v>0</v>
      </c>
      <c r="J13" s="45"/>
      <c r="K13" s="45">
        <v>0</v>
      </c>
      <c r="L13" s="33" t="e">
        <f>VLOOKUP(F:F,[1]PdC!$J$5:$T$1165,17,0)</f>
        <v>#N/A</v>
      </c>
      <c r="M13" s="40"/>
      <c r="N13" s="22"/>
      <c r="Q13" s="1">
        <f>+IFERROR(VLOOKUP(C13,#REF!,3,0),0)</f>
        <v>0</v>
      </c>
      <c r="W13" s="33"/>
    </row>
    <row r="14" spans="1:23" ht="15" customHeight="1" x14ac:dyDescent="0.25">
      <c r="A14" s="34" t="s">
        <v>19</v>
      </c>
      <c r="B14" s="41" t="s">
        <v>20</v>
      </c>
      <c r="C14" s="42"/>
      <c r="D14" s="42"/>
      <c r="E14" s="43" t="s">
        <v>38</v>
      </c>
      <c r="F14" s="43" t="s">
        <v>38</v>
      </c>
      <c r="G14" s="44" t="s">
        <v>39</v>
      </c>
      <c r="H14" s="44" t="s">
        <v>18</v>
      </c>
      <c r="I14" s="45">
        <v>0</v>
      </c>
      <c r="J14" s="45"/>
      <c r="K14" s="45">
        <v>0</v>
      </c>
      <c r="L14" s="33" t="e">
        <f>VLOOKUP(F:F,[1]PdC!$J$5:$T$1165,17,0)</f>
        <v>#N/A</v>
      </c>
      <c r="M14" s="46"/>
      <c r="N14" s="22"/>
      <c r="Q14" s="1">
        <f>+IFERROR(VLOOKUP(C14,#REF!,3,0),0)</f>
        <v>0</v>
      </c>
      <c r="W14" s="33"/>
    </row>
    <row r="15" spans="1:23" ht="15" customHeight="1" x14ac:dyDescent="0.25">
      <c r="A15" s="34" t="s">
        <v>19</v>
      </c>
      <c r="B15" s="29" t="s">
        <v>14</v>
      </c>
      <c r="C15" s="29" t="s">
        <v>15</v>
      </c>
      <c r="D15" s="29">
        <v>70010000007</v>
      </c>
      <c r="E15" s="30" t="s">
        <v>40</v>
      </c>
      <c r="F15" s="30" t="s">
        <v>40</v>
      </c>
      <c r="G15" s="29" t="s">
        <v>41</v>
      </c>
      <c r="H15" s="31" t="s">
        <v>18</v>
      </c>
      <c r="I15" s="32">
        <v>0</v>
      </c>
      <c r="J15" s="32"/>
      <c r="K15" s="32">
        <v>0</v>
      </c>
      <c r="L15" s="33" t="e">
        <f>VLOOKUP(F:F,[1]PdC!$J$5:$T$1165,17,0)</f>
        <v>#N/A</v>
      </c>
      <c r="M15" s="46"/>
      <c r="N15" s="22"/>
      <c r="Q15" s="1">
        <f>+IFERROR(VLOOKUP(C15,#REF!,3,0),0)</f>
        <v>0</v>
      </c>
      <c r="T15" s="1" t="e">
        <f>VLOOKUP(F:F,[1]PdC!$F$5:$AE$1164,31,0)</f>
        <v>#N/A</v>
      </c>
      <c r="W15" s="33"/>
    </row>
    <row r="16" spans="1:23" ht="15" customHeight="1" x14ac:dyDescent="0.25">
      <c r="A16" s="34" t="s">
        <v>19</v>
      </c>
      <c r="B16" s="35" t="s">
        <v>20</v>
      </c>
      <c r="C16" s="47"/>
      <c r="D16" s="47" t="s">
        <v>21</v>
      </c>
      <c r="E16" s="48" t="s">
        <v>42</v>
      </c>
      <c r="F16" s="48" t="s">
        <v>42</v>
      </c>
      <c r="G16" s="35" t="s">
        <v>43</v>
      </c>
      <c r="H16" s="38" t="s">
        <v>11</v>
      </c>
      <c r="I16" s="49">
        <v>0</v>
      </c>
      <c r="J16" s="49"/>
      <c r="K16" s="49">
        <v>0</v>
      </c>
      <c r="L16" s="33" t="e">
        <f>VLOOKUP(F:F,[1]PdC!$J$5:$T$1165,17,0)</f>
        <v>#N/A</v>
      </c>
      <c r="M16" s="46"/>
      <c r="N16" s="22"/>
      <c r="Q16" s="1">
        <f>+IFERROR(VLOOKUP(C16,#REF!,3,0),0)</f>
        <v>0</v>
      </c>
      <c r="W16" s="33"/>
    </row>
    <row r="17" spans="1:23" ht="15" customHeight="1" x14ac:dyDescent="0.25">
      <c r="A17" s="34" t="s">
        <v>19</v>
      </c>
      <c r="B17" s="41" t="s">
        <v>20</v>
      </c>
      <c r="C17" s="47"/>
      <c r="D17" s="47"/>
      <c r="E17" s="50" t="s">
        <v>44</v>
      </c>
      <c r="F17" s="50" t="s">
        <v>44</v>
      </c>
      <c r="G17" s="41" t="s">
        <v>43</v>
      </c>
      <c r="H17" s="44" t="s">
        <v>18</v>
      </c>
      <c r="I17" s="51">
        <v>0</v>
      </c>
      <c r="J17" s="51"/>
      <c r="K17" s="51">
        <v>0</v>
      </c>
      <c r="L17" s="33" t="e">
        <f>VLOOKUP(F:F,[1]PdC!$J$5:$T$1165,17,0)</f>
        <v>#N/A</v>
      </c>
      <c r="M17" s="46"/>
      <c r="N17" s="22"/>
      <c r="Q17" s="1">
        <f>+IFERROR(VLOOKUP(C17,#REF!,3,0),0)</f>
        <v>0</v>
      </c>
      <c r="W17" s="33"/>
    </row>
    <row r="18" spans="1:23" ht="15" customHeight="1" x14ac:dyDescent="0.25">
      <c r="A18" s="34" t="s">
        <v>19</v>
      </c>
      <c r="B18" s="29" t="s">
        <v>14</v>
      </c>
      <c r="C18" s="29" t="s">
        <v>15</v>
      </c>
      <c r="D18" s="29">
        <v>70010000008</v>
      </c>
      <c r="E18" s="30" t="s">
        <v>45</v>
      </c>
      <c r="F18" s="30" t="s">
        <v>45</v>
      </c>
      <c r="G18" s="29" t="s">
        <v>46</v>
      </c>
      <c r="H18" s="31" t="s">
        <v>18</v>
      </c>
      <c r="I18" s="32">
        <v>0</v>
      </c>
      <c r="J18" s="32"/>
      <c r="K18" s="32">
        <v>0</v>
      </c>
      <c r="L18" s="33" t="e">
        <f>VLOOKUP(F:F,[1]PdC!$J$5:$T$1165,17,0)</f>
        <v>#N/A</v>
      </c>
      <c r="M18" s="40"/>
      <c r="N18" s="22"/>
      <c r="Q18" s="1">
        <f>+IFERROR(VLOOKUP(C18,#REF!,3,0),0)</f>
        <v>0</v>
      </c>
      <c r="T18" s="1" t="e">
        <f>VLOOKUP(F:F,[1]PdC!$F$5:$AE$1164,31,0)</f>
        <v>#REF!</v>
      </c>
      <c r="W18" s="33"/>
    </row>
    <row r="19" spans="1:23" ht="15" customHeight="1" x14ac:dyDescent="0.25">
      <c r="A19" s="34" t="s">
        <v>19</v>
      </c>
      <c r="B19" s="35" t="s">
        <v>20</v>
      </c>
      <c r="C19" s="47"/>
      <c r="D19" s="47" t="s">
        <v>21</v>
      </c>
      <c r="E19" s="48" t="s">
        <v>47</v>
      </c>
      <c r="F19" s="48" t="s">
        <v>47</v>
      </c>
      <c r="G19" s="35" t="s">
        <v>48</v>
      </c>
      <c r="H19" s="38" t="s">
        <v>11</v>
      </c>
      <c r="I19" s="49">
        <v>0</v>
      </c>
      <c r="J19" s="49"/>
      <c r="K19" s="49">
        <v>0</v>
      </c>
      <c r="L19" s="33" t="e">
        <f>VLOOKUP(F:F,[1]PdC!$J$5:$T$1165,17,0)</f>
        <v>#N/A</v>
      </c>
      <c r="M19" s="40"/>
      <c r="N19" s="22"/>
      <c r="Q19" s="1">
        <f>+IFERROR(VLOOKUP(C19,#REF!,3,0),0)</f>
        <v>0</v>
      </c>
      <c r="W19" s="33"/>
    </row>
    <row r="20" spans="1:23" ht="15" customHeight="1" x14ac:dyDescent="0.25">
      <c r="A20" s="34" t="s">
        <v>19</v>
      </c>
      <c r="B20" s="41" t="s">
        <v>20</v>
      </c>
      <c r="C20" s="47"/>
      <c r="D20" s="47"/>
      <c r="E20" s="50" t="s">
        <v>49</v>
      </c>
      <c r="F20" s="50" t="s">
        <v>49</v>
      </c>
      <c r="G20" s="41" t="s">
        <v>48</v>
      </c>
      <c r="H20" s="44" t="s">
        <v>18</v>
      </c>
      <c r="I20" s="51">
        <v>0</v>
      </c>
      <c r="J20" s="51"/>
      <c r="K20" s="51">
        <v>0</v>
      </c>
      <c r="L20" s="33" t="e">
        <f>VLOOKUP(F:F,[1]PdC!$J$5:$T$1165,17,0)</f>
        <v>#N/A</v>
      </c>
      <c r="M20" s="46"/>
      <c r="N20" s="22"/>
      <c r="Q20" s="1">
        <f>+IFERROR(VLOOKUP(C20,#REF!,3,0),0)</f>
        <v>0</v>
      </c>
      <c r="W20" s="33"/>
    </row>
    <row r="21" spans="1:23" ht="15" customHeight="1" x14ac:dyDescent="0.25">
      <c r="A21" s="34" t="s">
        <v>19</v>
      </c>
      <c r="B21" s="29" t="s">
        <v>14</v>
      </c>
      <c r="C21" s="29" t="s">
        <v>50</v>
      </c>
      <c r="D21" s="29">
        <v>70010000009</v>
      </c>
      <c r="E21" s="30" t="s">
        <v>51</v>
      </c>
      <c r="F21" s="30" t="s">
        <v>51</v>
      </c>
      <c r="G21" s="29" t="s">
        <v>52</v>
      </c>
      <c r="H21" s="31" t="s">
        <v>18</v>
      </c>
      <c r="I21" s="32">
        <v>200559.13</v>
      </c>
      <c r="J21" s="32"/>
      <c r="K21" s="32">
        <v>200559.13</v>
      </c>
      <c r="L21" s="33" t="e">
        <f>VLOOKUP(F:F,[1]PdC!$J$5:$T$1165,17,0)</f>
        <v>#N/A</v>
      </c>
      <c r="M21" s="40"/>
      <c r="N21" s="22"/>
      <c r="Q21" s="1">
        <f>+IFERROR(VLOOKUP(C21,#REF!,3,0),0)</f>
        <v>0</v>
      </c>
      <c r="T21" s="1" t="e">
        <f>VLOOKUP(F:F,[1]PdC!$F$5:$AE$1164,31,0)</f>
        <v>#REF!</v>
      </c>
      <c r="W21" s="33"/>
    </row>
    <row r="22" spans="1:23" ht="15" customHeight="1" x14ac:dyDescent="0.25">
      <c r="A22" s="34" t="s">
        <v>19</v>
      </c>
      <c r="B22" s="35" t="s">
        <v>20</v>
      </c>
      <c r="C22" s="36"/>
      <c r="D22" s="36"/>
      <c r="E22" s="37" t="s">
        <v>53</v>
      </c>
      <c r="F22" s="37" t="s">
        <v>53</v>
      </c>
      <c r="G22" s="38" t="s">
        <v>54</v>
      </c>
      <c r="H22" s="38" t="s">
        <v>11</v>
      </c>
      <c r="I22" s="39">
        <v>0</v>
      </c>
      <c r="J22" s="39"/>
      <c r="K22" s="39">
        <v>0</v>
      </c>
      <c r="L22" s="33" t="e">
        <f>VLOOKUP(F:F,[1]PdC!$J$5:$T$1165,17,0)</f>
        <v>#N/A</v>
      </c>
      <c r="M22" s="40"/>
      <c r="N22" s="22"/>
      <c r="Q22" s="1">
        <f>+IFERROR(VLOOKUP(C22,#REF!,3,0),0)</f>
        <v>0</v>
      </c>
      <c r="W22" s="33"/>
    </row>
    <row r="23" spans="1:23" ht="15" customHeight="1" x14ac:dyDescent="0.25">
      <c r="A23" s="34" t="s">
        <v>19</v>
      </c>
      <c r="B23" s="41" t="s">
        <v>20</v>
      </c>
      <c r="C23" s="42"/>
      <c r="D23" s="42"/>
      <c r="E23" s="43" t="s">
        <v>55</v>
      </c>
      <c r="F23" s="43" t="s">
        <v>55</v>
      </c>
      <c r="G23" s="44" t="s">
        <v>56</v>
      </c>
      <c r="H23" s="44" t="s">
        <v>18</v>
      </c>
      <c r="I23" s="45">
        <v>0</v>
      </c>
      <c r="J23" s="45"/>
      <c r="K23" s="45">
        <v>0</v>
      </c>
      <c r="L23" s="33" t="e">
        <f>VLOOKUP(F:F,[1]PdC!$J$5:$T$1165,17,0)</f>
        <v>#N/A</v>
      </c>
      <c r="M23" s="40"/>
      <c r="N23" s="22"/>
      <c r="Q23" s="1">
        <f>+IFERROR(VLOOKUP(C23,#REF!,3,0),0)</f>
        <v>0</v>
      </c>
      <c r="W23" s="33"/>
    </row>
    <row r="24" spans="1:23" ht="15" customHeight="1" x14ac:dyDescent="0.25">
      <c r="A24" s="34" t="s">
        <v>19</v>
      </c>
      <c r="B24" s="41" t="s">
        <v>20</v>
      </c>
      <c r="C24" s="42"/>
      <c r="D24" s="42"/>
      <c r="E24" s="43" t="s">
        <v>57</v>
      </c>
      <c r="F24" s="43" t="s">
        <v>57</v>
      </c>
      <c r="G24" s="44" t="s">
        <v>58</v>
      </c>
      <c r="H24" s="44" t="s">
        <v>18</v>
      </c>
      <c r="I24" s="45">
        <v>0</v>
      </c>
      <c r="J24" s="45"/>
      <c r="K24" s="45">
        <v>0</v>
      </c>
      <c r="L24" s="33" t="e">
        <f>VLOOKUP(F:F,[1]PdC!$J$5:$T$1165,17,0)</f>
        <v>#N/A</v>
      </c>
      <c r="M24" s="40"/>
      <c r="N24" s="22"/>
      <c r="Q24" s="1">
        <f>+IFERROR(VLOOKUP(C24,#REF!,3,0),0)</f>
        <v>0</v>
      </c>
      <c r="W24" s="33"/>
    </row>
    <row r="25" spans="1:23" ht="15" customHeight="1" x14ac:dyDescent="0.25">
      <c r="A25" s="28" t="s">
        <v>19</v>
      </c>
      <c r="B25" s="41" t="s">
        <v>20</v>
      </c>
      <c r="C25" s="42"/>
      <c r="D25" s="42"/>
      <c r="E25" s="43" t="s">
        <v>59</v>
      </c>
      <c r="F25" s="43" t="s">
        <v>59</v>
      </c>
      <c r="G25" s="44" t="s">
        <v>60</v>
      </c>
      <c r="H25" s="44" t="s">
        <v>18</v>
      </c>
      <c r="I25" s="45">
        <v>0</v>
      </c>
      <c r="J25" s="45"/>
      <c r="K25" s="45">
        <v>0</v>
      </c>
      <c r="L25" s="33" t="e">
        <f>VLOOKUP(F:F,[1]PdC!$J$5:$T$1165,17,0)</f>
        <v>#N/A</v>
      </c>
      <c r="M25" s="52"/>
      <c r="N25" s="22"/>
      <c r="Q25" s="1">
        <f>+IFERROR(VLOOKUP(C25,#REF!,3,0),0)</f>
        <v>0</v>
      </c>
      <c r="W25" s="33"/>
    </row>
    <row r="26" spans="1:23" ht="15" customHeight="1" x14ac:dyDescent="0.25">
      <c r="A26" s="28" t="s">
        <v>19</v>
      </c>
      <c r="B26" s="29" t="s">
        <v>14</v>
      </c>
      <c r="C26" s="29" t="s">
        <v>61</v>
      </c>
      <c r="D26" s="29">
        <v>70010000011</v>
      </c>
      <c r="E26" s="30" t="s">
        <v>62</v>
      </c>
      <c r="F26" s="30" t="s">
        <v>62</v>
      </c>
      <c r="G26" s="29" t="s">
        <v>63</v>
      </c>
      <c r="H26" s="31" t="s">
        <v>18</v>
      </c>
      <c r="I26" s="32">
        <v>1921276.72</v>
      </c>
      <c r="J26" s="32"/>
      <c r="K26" s="32">
        <v>1921276.72</v>
      </c>
      <c r="L26" s="33" t="e">
        <f>VLOOKUP(F:F,[1]PdC!$J$5:$T$1165,17,0)</f>
        <v>#N/A</v>
      </c>
      <c r="M26" s="40"/>
      <c r="N26" s="22"/>
      <c r="Q26" s="1">
        <f>+IFERROR(VLOOKUP(C26,#REF!,3,0),0)</f>
        <v>0</v>
      </c>
      <c r="T26" s="1" t="e">
        <f>VLOOKUP(F:F,[1]PdC!$F$5:$AE$1164,31,0)</f>
        <v>#REF!</v>
      </c>
      <c r="W26" s="33"/>
    </row>
    <row r="27" spans="1:23" ht="15" customHeight="1" x14ac:dyDescent="0.25">
      <c r="A27" s="34" t="s">
        <v>19</v>
      </c>
      <c r="B27" s="35" t="s">
        <v>20</v>
      </c>
      <c r="C27" s="47"/>
      <c r="D27" s="47"/>
      <c r="E27" s="53" t="s">
        <v>64</v>
      </c>
      <c r="F27" s="53" t="s">
        <v>64</v>
      </c>
      <c r="G27" s="35" t="s">
        <v>65</v>
      </c>
      <c r="H27" s="38" t="s">
        <v>11</v>
      </c>
      <c r="I27" s="49">
        <v>0</v>
      </c>
      <c r="J27" s="49"/>
      <c r="K27" s="49">
        <v>0</v>
      </c>
      <c r="L27" s="33" t="e">
        <f>VLOOKUP(F:F,[1]PdC!$J$5:$T$1165,17,0)</f>
        <v>#N/A</v>
      </c>
      <c r="M27" s="40"/>
      <c r="N27" s="22"/>
      <c r="Q27" s="1">
        <f>+IFERROR(VLOOKUP(C27,#REF!,3,0),0)</f>
        <v>0</v>
      </c>
      <c r="W27" s="33"/>
    </row>
    <row r="28" spans="1:23" ht="15" customHeight="1" x14ac:dyDescent="0.25">
      <c r="A28" s="34" t="s">
        <v>19</v>
      </c>
      <c r="B28" s="41" t="s">
        <v>20</v>
      </c>
      <c r="C28" s="47"/>
      <c r="D28" s="47"/>
      <c r="E28" s="54" t="s">
        <v>66</v>
      </c>
      <c r="F28" s="54" t="s">
        <v>66</v>
      </c>
      <c r="G28" s="41" t="s">
        <v>65</v>
      </c>
      <c r="H28" s="44" t="s">
        <v>18</v>
      </c>
      <c r="I28" s="51">
        <v>0</v>
      </c>
      <c r="J28" s="51"/>
      <c r="K28" s="51">
        <v>0</v>
      </c>
      <c r="L28" s="33" t="e">
        <f>VLOOKUP(F:F,[1]PdC!$J$5:$T$1165,17,0)</f>
        <v>#N/A</v>
      </c>
      <c r="M28" s="40"/>
      <c r="N28" s="22"/>
      <c r="Q28" s="1">
        <f>+IFERROR(VLOOKUP(C28,#REF!,3,0),0)</f>
        <v>0</v>
      </c>
      <c r="W28" s="33"/>
    </row>
    <row r="29" spans="1:23" ht="15" customHeight="1" x14ac:dyDescent="0.25">
      <c r="A29" s="34" t="s">
        <v>19</v>
      </c>
      <c r="B29" s="29" t="s">
        <v>14</v>
      </c>
      <c r="C29" s="29" t="s">
        <v>50</v>
      </c>
      <c r="D29" s="29">
        <v>70010000014</v>
      </c>
      <c r="E29" s="30" t="s">
        <v>67</v>
      </c>
      <c r="F29" s="30" t="s">
        <v>67</v>
      </c>
      <c r="G29" s="29" t="s">
        <v>68</v>
      </c>
      <c r="H29" s="31" t="s">
        <v>18</v>
      </c>
      <c r="I29" s="32">
        <v>725.1</v>
      </c>
      <c r="J29" s="32"/>
      <c r="K29" s="32">
        <v>725.1</v>
      </c>
      <c r="L29" s="33" t="e">
        <f>VLOOKUP(F:F,[1]PdC!$J$5:$T$1165,17,0)</f>
        <v>#N/A</v>
      </c>
      <c r="M29" s="40"/>
      <c r="N29" s="22"/>
      <c r="Q29" s="1">
        <f>+IFERROR(VLOOKUP(C29,#REF!,3,0),0)</f>
        <v>0</v>
      </c>
      <c r="T29" s="1" t="e">
        <f>VLOOKUP(F:F,[1]PdC!$F$5:$AE$1164,31,0)</f>
        <v>#REF!</v>
      </c>
      <c r="W29" s="33"/>
    </row>
    <row r="30" spans="1:23" ht="15" customHeight="1" x14ac:dyDescent="0.25">
      <c r="A30" s="34" t="s">
        <v>19</v>
      </c>
      <c r="B30" s="35" t="s">
        <v>20</v>
      </c>
      <c r="C30" s="47"/>
      <c r="D30" s="47"/>
      <c r="E30" s="53" t="s">
        <v>69</v>
      </c>
      <c r="F30" s="53" t="s">
        <v>69</v>
      </c>
      <c r="G30" s="35" t="s">
        <v>70</v>
      </c>
      <c r="H30" s="38" t="s">
        <v>11</v>
      </c>
      <c r="I30" s="49">
        <v>0</v>
      </c>
      <c r="J30" s="49"/>
      <c r="K30" s="49">
        <v>0</v>
      </c>
      <c r="L30" s="33"/>
      <c r="M30" s="46"/>
      <c r="N30" s="22"/>
      <c r="Q30" s="1">
        <f>+IFERROR(VLOOKUP(C30,#REF!,3,0),0)</f>
        <v>0</v>
      </c>
      <c r="W30" s="33"/>
    </row>
    <row r="31" spans="1:23" ht="15" customHeight="1" x14ac:dyDescent="0.25">
      <c r="A31" s="34" t="s">
        <v>19</v>
      </c>
      <c r="B31" s="41" t="s">
        <v>20</v>
      </c>
      <c r="C31" s="47"/>
      <c r="D31" s="47"/>
      <c r="E31" s="54" t="s">
        <v>71</v>
      </c>
      <c r="F31" s="54" t="s">
        <v>71</v>
      </c>
      <c r="G31" s="41" t="s">
        <v>70</v>
      </c>
      <c r="H31" s="44" t="s">
        <v>18</v>
      </c>
      <c r="I31" s="51">
        <v>0</v>
      </c>
      <c r="J31" s="51"/>
      <c r="K31" s="51">
        <v>0</v>
      </c>
      <c r="L31" s="33"/>
      <c r="M31" s="46"/>
      <c r="N31" s="22"/>
      <c r="Q31" s="1">
        <f>+IFERROR(VLOOKUP(C31,#REF!,3,0),0)</f>
        <v>0</v>
      </c>
      <c r="W31" s="33"/>
    </row>
    <row r="32" spans="1:23" ht="15" customHeight="1" x14ac:dyDescent="0.25">
      <c r="A32" s="34" t="s">
        <v>19</v>
      </c>
      <c r="B32" s="29" t="s">
        <v>14</v>
      </c>
      <c r="C32" s="29" t="s">
        <v>50</v>
      </c>
      <c r="D32" s="29">
        <v>70010000018</v>
      </c>
      <c r="E32" s="30" t="s">
        <v>72</v>
      </c>
      <c r="F32" s="30" t="s">
        <v>72</v>
      </c>
      <c r="G32" s="29" t="s">
        <v>73</v>
      </c>
      <c r="H32" s="31" t="s">
        <v>18</v>
      </c>
      <c r="I32" s="32">
        <v>551367.87</v>
      </c>
      <c r="J32" s="32"/>
      <c r="K32" s="32">
        <v>551367.87</v>
      </c>
      <c r="L32" s="33" t="e">
        <f>VLOOKUP(F:F,[1]PdC!$J$5:$T$1165,17,0)</f>
        <v>#N/A</v>
      </c>
      <c r="M32" s="46"/>
      <c r="N32" s="22"/>
      <c r="Q32" s="1">
        <f>+IFERROR(VLOOKUP(C32,#REF!,3,0),0)</f>
        <v>0</v>
      </c>
      <c r="T32" s="1" t="e">
        <f>VLOOKUP(F:F,[1]PdC!$F$5:$AE$1164,31,0)</f>
        <v>#REF!</v>
      </c>
      <c r="W32" s="33"/>
    </row>
    <row r="33" spans="1:23" ht="15" customHeight="1" x14ac:dyDescent="0.25">
      <c r="A33" s="34" t="s">
        <v>19</v>
      </c>
      <c r="B33" s="35" t="s">
        <v>20</v>
      </c>
      <c r="C33" s="47"/>
      <c r="D33" s="47"/>
      <c r="E33" s="48" t="s">
        <v>74</v>
      </c>
      <c r="F33" s="48" t="s">
        <v>74</v>
      </c>
      <c r="G33" s="35" t="s">
        <v>75</v>
      </c>
      <c r="H33" s="38" t="s">
        <v>11</v>
      </c>
      <c r="I33" s="49">
        <v>0</v>
      </c>
      <c r="J33" s="49"/>
      <c r="K33" s="49">
        <v>0</v>
      </c>
      <c r="L33" s="33" t="e">
        <f>VLOOKUP(F:F,[1]PdC!$J$5:$T$1165,17,0)</f>
        <v>#N/A</v>
      </c>
      <c r="M33" s="40"/>
      <c r="N33" s="22"/>
      <c r="Q33" s="1">
        <f>+IFERROR(VLOOKUP(C33,#REF!,3,0),0)</f>
        <v>0</v>
      </c>
      <c r="W33" s="33"/>
    </row>
    <row r="34" spans="1:23" ht="15" customHeight="1" x14ac:dyDescent="0.25">
      <c r="A34" s="34" t="s">
        <v>19</v>
      </c>
      <c r="B34" s="41" t="s">
        <v>20</v>
      </c>
      <c r="C34" s="47"/>
      <c r="D34" s="47"/>
      <c r="E34" s="50" t="s">
        <v>76</v>
      </c>
      <c r="F34" s="50" t="s">
        <v>76</v>
      </c>
      <c r="G34" s="41" t="s">
        <v>75</v>
      </c>
      <c r="H34" s="44" t="s">
        <v>18</v>
      </c>
      <c r="I34" s="51">
        <v>0</v>
      </c>
      <c r="J34" s="51"/>
      <c r="K34" s="51">
        <v>0</v>
      </c>
      <c r="L34" s="33" t="e">
        <f>VLOOKUP(F:F,[1]PdC!$J$5:$T$1165,17,0)</f>
        <v>#N/A</v>
      </c>
      <c r="M34" s="46"/>
      <c r="N34" s="22"/>
      <c r="Q34" s="1">
        <f>+IFERROR(VLOOKUP(C34,#REF!,3,0),0)</f>
        <v>0</v>
      </c>
      <c r="W34" s="33"/>
    </row>
    <row r="35" spans="1:23" ht="15" customHeight="1" x14ac:dyDescent="0.25">
      <c r="A35" s="34" t="s">
        <v>19</v>
      </c>
      <c r="B35" s="29" t="s">
        <v>14</v>
      </c>
      <c r="C35" s="29" t="s">
        <v>77</v>
      </c>
      <c r="D35" s="29">
        <v>70010000020</v>
      </c>
      <c r="E35" s="30" t="s">
        <v>78</v>
      </c>
      <c r="F35" s="30" t="s">
        <v>78</v>
      </c>
      <c r="G35" s="29" t="s">
        <v>79</v>
      </c>
      <c r="H35" s="31" t="s">
        <v>18</v>
      </c>
      <c r="I35" s="32">
        <v>727569.69</v>
      </c>
      <c r="J35" s="32"/>
      <c r="K35" s="32">
        <v>727569.69</v>
      </c>
      <c r="L35" s="33" t="e">
        <f>VLOOKUP(F:F,[1]PdC!$J$5:$T$1165,17,0)</f>
        <v>#N/A</v>
      </c>
      <c r="M35" s="46"/>
      <c r="N35" s="22"/>
      <c r="Q35" s="1">
        <f>+IFERROR(VLOOKUP(C35,#REF!,3,0),0)</f>
        <v>0</v>
      </c>
      <c r="T35" s="1" t="e">
        <f>VLOOKUP(F:F,[1]PdC!$F$5:$AE$1164,31,0)</f>
        <v>#REF!</v>
      </c>
      <c r="W35" s="33"/>
    </row>
    <row r="36" spans="1:23" ht="15" customHeight="1" x14ac:dyDescent="0.25">
      <c r="A36" s="34" t="s">
        <v>19</v>
      </c>
      <c r="B36" s="35" t="s">
        <v>20</v>
      </c>
      <c r="C36" s="47"/>
      <c r="D36" s="47"/>
      <c r="E36" s="48" t="s">
        <v>80</v>
      </c>
      <c r="F36" s="48" t="s">
        <v>80</v>
      </c>
      <c r="G36" s="35" t="s">
        <v>81</v>
      </c>
      <c r="H36" s="38" t="s">
        <v>11</v>
      </c>
      <c r="I36" s="49">
        <v>0</v>
      </c>
      <c r="J36" s="49"/>
      <c r="K36" s="49">
        <v>0</v>
      </c>
      <c r="L36" s="33" t="e">
        <f>VLOOKUP(F:F,[1]PdC!$J$5:$T$1165,17,0)</f>
        <v>#N/A</v>
      </c>
      <c r="M36" s="46"/>
      <c r="N36" s="22"/>
      <c r="Q36" s="1">
        <f>+IFERROR(VLOOKUP(C36,#REF!,3,0),0)</f>
        <v>0</v>
      </c>
      <c r="W36" s="33"/>
    </row>
    <row r="37" spans="1:23" ht="15" customHeight="1" x14ac:dyDescent="0.25">
      <c r="A37" s="34" t="s">
        <v>19</v>
      </c>
      <c r="B37" s="41" t="s">
        <v>20</v>
      </c>
      <c r="C37" s="47"/>
      <c r="D37" s="47"/>
      <c r="E37" s="50" t="s">
        <v>82</v>
      </c>
      <c r="F37" s="50" t="s">
        <v>82</v>
      </c>
      <c r="G37" s="41" t="s">
        <v>81</v>
      </c>
      <c r="H37" s="44" t="s">
        <v>18</v>
      </c>
      <c r="I37" s="51">
        <v>0</v>
      </c>
      <c r="J37" s="51"/>
      <c r="K37" s="51">
        <v>0</v>
      </c>
      <c r="L37" s="33" t="e">
        <f>VLOOKUP(F:F,[1]PdC!$J$5:$T$1165,17,0)</f>
        <v>#N/A</v>
      </c>
      <c r="M37" s="46"/>
      <c r="N37" s="22"/>
      <c r="Q37" s="1">
        <f>+IFERROR(VLOOKUP(C37,#REF!,3,0),0)</f>
        <v>0</v>
      </c>
      <c r="W37" s="33"/>
    </row>
    <row r="38" spans="1:23" ht="15" customHeight="1" x14ac:dyDescent="0.25">
      <c r="A38" s="34" t="s">
        <v>19</v>
      </c>
      <c r="B38" s="29" t="s">
        <v>14</v>
      </c>
      <c r="C38" s="29" t="s">
        <v>83</v>
      </c>
      <c r="D38" s="29">
        <v>70010000021</v>
      </c>
      <c r="E38" s="30" t="s">
        <v>84</v>
      </c>
      <c r="F38" s="30" t="s">
        <v>84</v>
      </c>
      <c r="G38" s="29" t="s">
        <v>85</v>
      </c>
      <c r="H38" s="31" t="s">
        <v>18</v>
      </c>
      <c r="I38" s="32">
        <v>0</v>
      </c>
      <c r="J38" s="32"/>
      <c r="K38" s="32">
        <v>0</v>
      </c>
      <c r="L38" s="33" t="e">
        <f>VLOOKUP(F:F,[1]PdC!$J$5:$T$1165,17,0)</f>
        <v>#N/A</v>
      </c>
      <c r="M38" s="46"/>
      <c r="N38" s="22"/>
      <c r="Q38" s="1">
        <f>+IFERROR(VLOOKUP(C38,#REF!,3,0),0)</f>
        <v>0</v>
      </c>
      <c r="T38" s="1" t="e">
        <f>VLOOKUP(F:F,[1]PdC!$F$5:$AE$1164,31,0)</f>
        <v>#REF!</v>
      </c>
      <c r="W38" s="33"/>
    </row>
    <row r="39" spans="1:23" ht="15" customHeight="1" x14ac:dyDescent="0.25">
      <c r="A39" s="34" t="s">
        <v>19</v>
      </c>
      <c r="B39" s="29" t="s">
        <v>14</v>
      </c>
      <c r="C39" s="29" t="s">
        <v>86</v>
      </c>
      <c r="D39" s="29">
        <v>70010000022</v>
      </c>
      <c r="E39" s="30" t="s">
        <v>87</v>
      </c>
      <c r="F39" s="30" t="s">
        <v>87</v>
      </c>
      <c r="G39" s="29" t="s">
        <v>88</v>
      </c>
      <c r="H39" s="31" t="s">
        <v>18</v>
      </c>
      <c r="I39" s="32">
        <v>0</v>
      </c>
      <c r="J39" s="32"/>
      <c r="K39" s="32">
        <v>0</v>
      </c>
      <c r="L39" s="33" t="e">
        <f>VLOOKUP(F:F,[1]PdC!$J$5:$T$1165,17,0)</f>
        <v>#N/A</v>
      </c>
      <c r="M39" s="46"/>
      <c r="N39" s="22"/>
      <c r="Q39" s="1">
        <f>+IFERROR(VLOOKUP(C39,#REF!,3,0),0)</f>
        <v>0</v>
      </c>
      <c r="T39" s="1" t="e">
        <f>VLOOKUP(F:F,[1]PdC!$F$5:$AE$1164,31,0)</f>
        <v>#REF!</v>
      </c>
      <c r="W39" s="33"/>
    </row>
    <row r="40" spans="1:23" ht="15" customHeight="1" x14ac:dyDescent="0.25">
      <c r="A40" s="34" t="s">
        <v>19</v>
      </c>
      <c r="B40" s="29" t="s">
        <v>14</v>
      </c>
      <c r="C40" s="29" t="s">
        <v>89</v>
      </c>
      <c r="D40" s="29">
        <v>70010000023</v>
      </c>
      <c r="E40" s="30" t="s">
        <v>90</v>
      </c>
      <c r="F40" s="30" t="s">
        <v>90</v>
      </c>
      <c r="G40" s="29" t="s">
        <v>91</v>
      </c>
      <c r="H40" s="31" t="s">
        <v>18</v>
      </c>
      <c r="I40" s="32">
        <v>556.5</v>
      </c>
      <c r="J40" s="32"/>
      <c r="K40" s="32">
        <v>556.5</v>
      </c>
      <c r="L40" s="33" t="e">
        <f>VLOOKUP(F:F,[1]PdC!$J$5:$T$1165,17,0)</f>
        <v>#N/A</v>
      </c>
      <c r="M40" s="46"/>
      <c r="N40" s="22"/>
      <c r="Q40" s="1">
        <f>+IFERROR(VLOOKUP(C40,#REF!,3,0),0)</f>
        <v>0</v>
      </c>
      <c r="T40" s="1" t="e">
        <f>VLOOKUP(F:F,[1]PdC!$F$5:$AE$1164,31,0)</f>
        <v>#REF!</v>
      </c>
      <c r="W40" s="33"/>
    </row>
    <row r="41" spans="1:23" ht="15" customHeight="1" x14ac:dyDescent="0.25">
      <c r="A41" s="34" t="s">
        <v>19</v>
      </c>
      <c r="B41" s="55" t="s">
        <v>20</v>
      </c>
      <c r="C41" s="29"/>
      <c r="D41" s="29"/>
      <c r="E41" s="56" t="s">
        <v>92</v>
      </c>
      <c r="F41" s="56" t="s">
        <v>92</v>
      </c>
      <c r="G41" s="55" t="s">
        <v>93</v>
      </c>
      <c r="H41" s="57" t="s">
        <v>11</v>
      </c>
      <c r="I41" s="58">
        <v>0</v>
      </c>
      <c r="J41" s="58"/>
      <c r="K41" s="58">
        <v>0</v>
      </c>
      <c r="L41" s="33" t="e">
        <f>VLOOKUP(F:F,[1]PdC!$J$5:$T$1165,17,0)</f>
        <v>#N/A</v>
      </c>
      <c r="M41" s="46"/>
      <c r="N41" s="22"/>
      <c r="Q41" s="1">
        <f>+IFERROR(VLOOKUP(C41,#REF!,3,0),0)</f>
        <v>0</v>
      </c>
      <c r="W41" s="33"/>
    </row>
    <row r="42" spans="1:23" ht="15" customHeight="1" x14ac:dyDescent="0.25">
      <c r="A42" s="34" t="s">
        <v>19</v>
      </c>
      <c r="B42" s="41" t="s">
        <v>20</v>
      </c>
      <c r="C42" s="47"/>
      <c r="D42" s="47"/>
      <c r="E42" s="50" t="s">
        <v>94</v>
      </c>
      <c r="F42" s="50" t="s">
        <v>94</v>
      </c>
      <c r="G42" s="41" t="s">
        <v>93</v>
      </c>
      <c r="H42" s="44" t="s">
        <v>95</v>
      </c>
      <c r="I42" s="51">
        <v>0</v>
      </c>
      <c r="J42" s="51"/>
      <c r="K42" s="51">
        <v>0</v>
      </c>
      <c r="L42" s="33" t="e">
        <f>VLOOKUP(F:F,[1]PdC!$J$5:$T$1165,17,0)</f>
        <v>#N/A</v>
      </c>
      <c r="M42" s="46"/>
      <c r="N42" s="22"/>
      <c r="Q42" s="1">
        <f>+IFERROR(VLOOKUP(C42,#REF!,3,0),0)</f>
        <v>0</v>
      </c>
      <c r="W42" s="33"/>
    </row>
    <row r="43" spans="1:23" ht="15" customHeight="1" x14ac:dyDescent="0.25">
      <c r="A43" s="34" t="s">
        <v>19</v>
      </c>
      <c r="B43" s="29" t="s">
        <v>14</v>
      </c>
      <c r="C43" s="29" t="s">
        <v>96</v>
      </c>
      <c r="D43" s="29">
        <v>70010000025</v>
      </c>
      <c r="E43" s="30" t="s">
        <v>97</v>
      </c>
      <c r="F43" s="30" t="s">
        <v>97</v>
      </c>
      <c r="G43" s="29" t="s">
        <v>98</v>
      </c>
      <c r="H43" s="31" t="s">
        <v>18</v>
      </c>
      <c r="I43" s="32">
        <v>0</v>
      </c>
      <c r="J43" s="32"/>
      <c r="K43" s="32">
        <v>0</v>
      </c>
      <c r="L43" s="33" t="e">
        <f>VLOOKUP(F:F,[1]PdC!$J$5:$T$1165,17,0)</f>
        <v>#N/A</v>
      </c>
      <c r="M43" s="46"/>
      <c r="N43" s="22"/>
      <c r="Q43" s="1">
        <f>+IFERROR(VLOOKUP(C43,#REF!,3,0),0)</f>
        <v>0</v>
      </c>
      <c r="T43" s="1" t="e">
        <f>VLOOKUP(F:F,[1]PdC!$F$5:$AE$1164,31,0)</f>
        <v>#REF!</v>
      </c>
      <c r="W43" s="33"/>
    </row>
    <row r="44" spans="1:23" ht="15" customHeight="1" x14ac:dyDescent="0.25">
      <c r="A44" s="34" t="s">
        <v>19</v>
      </c>
      <c r="B44" s="55" t="s">
        <v>20</v>
      </c>
      <c r="C44" s="47"/>
      <c r="D44" s="47"/>
      <c r="E44" s="56" t="s">
        <v>99</v>
      </c>
      <c r="F44" s="56" t="s">
        <v>99</v>
      </c>
      <c r="G44" s="55" t="s">
        <v>100</v>
      </c>
      <c r="H44" s="57" t="s">
        <v>11</v>
      </c>
      <c r="I44" s="58">
        <v>0</v>
      </c>
      <c r="J44" s="58"/>
      <c r="K44" s="58">
        <v>0</v>
      </c>
      <c r="L44" s="33" t="e">
        <f>VLOOKUP(F:F,[1]PdC!$J$5:$T$1165,17,0)</f>
        <v>#N/A</v>
      </c>
      <c r="M44" s="46"/>
      <c r="N44" s="22"/>
      <c r="Q44" s="1">
        <f>+IFERROR(VLOOKUP(C44,#REF!,3,0),0)</f>
        <v>0</v>
      </c>
      <c r="W44" s="33"/>
    </row>
    <row r="45" spans="1:23" ht="15" customHeight="1" x14ac:dyDescent="0.25">
      <c r="A45" s="34" t="s">
        <v>19</v>
      </c>
      <c r="B45" s="41" t="s">
        <v>20</v>
      </c>
      <c r="C45" s="47"/>
      <c r="D45" s="47"/>
      <c r="E45" s="50" t="s">
        <v>101</v>
      </c>
      <c r="F45" s="50" t="s">
        <v>101</v>
      </c>
      <c r="G45" s="41" t="s">
        <v>100</v>
      </c>
      <c r="H45" s="44" t="s">
        <v>18</v>
      </c>
      <c r="I45" s="51">
        <v>0</v>
      </c>
      <c r="J45" s="51"/>
      <c r="K45" s="51">
        <v>0</v>
      </c>
      <c r="L45" s="33" t="e">
        <f>VLOOKUP(F:F,[1]PdC!$J$5:$T$1165,17,0)</f>
        <v>#N/A</v>
      </c>
      <c r="M45" s="46"/>
      <c r="N45" s="22"/>
      <c r="Q45" s="1">
        <f>+IFERROR(VLOOKUP(C45,#REF!,3,0),0)</f>
        <v>0</v>
      </c>
      <c r="W45" s="33"/>
    </row>
    <row r="46" spans="1:23" ht="15" customHeight="1" x14ac:dyDescent="0.25">
      <c r="A46" s="34" t="s">
        <v>19</v>
      </c>
      <c r="B46" s="29" t="s">
        <v>14</v>
      </c>
      <c r="C46" s="29" t="s">
        <v>96</v>
      </c>
      <c r="D46" s="29">
        <v>70010000030</v>
      </c>
      <c r="E46" s="30" t="s">
        <v>102</v>
      </c>
      <c r="F46" s="30" t="s">
        <v>102</v>
      </c>
      <c r="G46" s="29" t="s">
        <v>103</v>
      </c>
      <c r="H46" s="31" t="s">
        <v>18</v>
      </c>
      <c r="I46" s="32">
        <v>4819446.53</v>
      </c>
      <c r="J46" s="32"/>
      <c r="K46" s="32">
        <v>4819446.53</v>
      </c>
      <c r="L46" s="33" t="e">
        <f>VLOOKUP(F:F,[1]PdC!$J$5:$T$1165,17,0)</f>
        <v>#N/A</v>
      </c>
      <c r="M46" s="46"/>
      <c r="N46" s="22"/>
      <c r="Q46" s="1">
        <f>+IFERROR(VLOOKUP(C46,#REF!,3,0),0)</f>
        <v>0</v>
      </c>
      <c r="T46" s="1" t="e">
        <f>VLOOKUP(F:F,[1]PdC!$F$5:$AE$1164,31,0)</f>
        <v>#REF!</v>
      </c>
      <c r="W46" s="33"/>
    </row>
    <row r="47" spans="1:23" ht="15" customHeight="1" x14ac:dyDescent="0.25">
      <c r="A47" s="34" t="s">
        <v>19</v>
      </c>
      <c r="B47" s="55" t="s">
        <v>20</v>
      </c>
      <c r="C47" s="47"/>
      <c r="D47" s="47"/>
      <c r="E47" s="56" t="s">
        <v>104</v>
      </c>
      <c r="F47" s="56" t="s">
        <v>104</v>
      </c>
      <c r="G47" s="55" t="s">
        <v>105</v>
      </c>
      <c r="H47" s="57" t="s">
        <v>11</v>
      </c>
      <c r="I47" s="58">
        <v>0</v>
      </c>
      <c r="J47" s="58"/>
      <c r="K47" s="58">
        <v>0</v>
      </c>
      <c r="L47" s="33" t="e">
        <f>VLOOKUP(F:F,[1]PdC!$J$5:$T$1165,17,0)</f>
        <v>#N/A</v>
      </c>
      <c r="M47" s="46"/>
      <c r="N47" s="22"/>
      <c r="Q47" s="1">
        <f>+IFERROR(VLOOKUP(C47,#REF!,3,0),0)</f>
        <v>0</v>
      </c>
      <c r="W47" s="33"/>
    </row>
    <row r="48" spans="1:23" ht="15" customHeight="1" x14ac:dyDescent="0.25">
      <c r="A48" s="34" t="s">
        <v>19</v>
      </c>
      <c r="B48" s="41" t="s">
        <v>20</v>
      </c>
      <c r="C48" s="47"/>
      <c r="D48" s="47"/>
      <c r="E48" s="50" t="s">
        <v>106</v>
      </c>
      <c r="F48" s="50" t="s">
        <v>106</v>
      </c>
      <c r="G48" s="41" t="s">
        <v>105</v>
      </c>
      <c r="H48" s="44" t="s">
        <v>18</v>
      </c>
      <c r="I48" s="51">
        <v>0</v>
      </c>
      <c r="J48" s="51"/>
      <c r="K48" s="51">
        <v>0</v>
      </c>
      <c r="L48" s="33" t="e">
        <f>VLOOKUP(F:F,[1]PdC!$J$5:$T$1165,17,0)</f>
        <v>#N/A</v>
      </c>
      <c r="M48" s="46"/>
      <c r="N48" s="22"/>
      <c r="Q48" s="1">
        <f>+IFERROR(VLOOKUP(C48,#REF!,3,0),0)</f>
        <v>0</v>
      </c>
      <c r="W48" s="33"/>
    </row>
    <row r="49" spans="1:23" ht="15" customHeight="1" x14ac:dyDescent="0.25">
      <c r="A49" s="34" t="s">
        <v>19</v>
      </c>
      <c r="B49" s="29" t="s">
        <v>14</v>
      </c>
      <c r="C49" s="29" t="s">
        <v>107</v>
      </c>
      <c r="D49" s="29">
        <v>70010000036</v>
      </c>
      <c r="E49" s="30" t="s">
        <v>108</v>
      </c>
      <c r="F49" s="30" t="s">
        <v>108</v>
      </c>
      <c r="G49" s="29" t="s">
        <v>109</v>
      </c>
      <c r="H49" s="31" t="s">
        <v>18</v>
      </c>
      <c r="I49" s="32">
        <v>10747950.949999999</v>
      </c>
      <c r="J49" s="32"/>
      <c r="K49" s="32">
        <v>10747950.949999999</v>
      </c>
      <c r="L49" s="33" t="e">
        <f>VLOOKUP(F:F,[1]PdC!$J$5:$T$1165,17,0)</f>
        <v>#N/A</v>
      </c>
      <c r="M49" s="46"/>
      <c r="N49" s="22"/>
      <c r="Q49" s="1">
        <f>+IFERROR(VLOOKUP(C49,#REF!,3,0),0)</f>
        <v>0</v>
      </c>
      <c r="T49" s="1" t="e">
        <f>VLOOKUP(F:F,[1]PdC!$F$5:$AE$1164,31,0)</f>
        <v>#REF!</v>
      </c>
      <c r="W49" s="33"/>
    </row>
    <row r="50" spans="1:23" ht="15" customHeight="1" x14ac:dyDescent="0.25">
      <c r="A50" s="34" t="s">
        <v>19</v>
      </c>
      <c r="B50" s="35" t="s">
        <v>20</v>
      </c>
      <c r="C50" s="36"/>
      <c r="D50" s="36"/>
      <c r="E50" s="37" t="s">
        <v>110</v>
      </c>
      <c r="F50" s="37" t="s">
        <v>110</v>
      </c>
      <c r="G50" s="38" t="s">
        <v>111</v>
      </c>
      <c r="H50" s="38" t="s">
        <v>11</v>
      </c>
      <c r="I50" s="39">
        <v>0</v>
      </c>
      <c r="J50" s="39"/>
      <c r="K50" s="39">
        <v>0</v>
      </c>
      <c r="L50" s="33" t="e">
        <f>VLOOKUP(F:F,[1]PdC!$J$5:$T$1165,17,0)</f>
        <v>#N/A</v>
      </c>
      <c r="M50" s="46"/>
      <c r="N50" s="22"/>
      <c r="Q50" s="1">
        <f>+IFERROR(VLOOKUP(C50,#REF!,3,0),0)</f>
        <v>0</v>
      </c>
      <c r="W50" s="33"/>
    </row>
    <row r="51" spans="1:23" ht="15" customHeight="1" x14ac:dyDescent="0.25">
      <c r="A51" s="34" t="s">
        <v>19</v>
      </c>
      <c r="B51" s="41" t="s">
        <v>20</v>
      </c>
      <c r="C51" s="42"/>
      <c r="D51" s="42"/>
      <c r="E51" s="43" t="s">
        <v>112</v>
      </c>
      <c r="F51" s="43" t="s">
        <v>112</v>
      </c>
      <c r="G51" s="44" t="s">
        <v>113</v>
      </c>
      <c r="H51" s="44" t="s">
        <v>18</v>
      </c>
      <c r="I51" s="45">
        <v>0</v>
      </c>
      <c r="J51" s="45"/>
      <c r="K51" s="45">
        <v>0</v>
      </c>
      <c r="L51" s="33" t="e">
        <f>VLOOKUP(F:F,[1]PdC!$J$5:$T$1165,17,0)</f>
        <v>#N/A</v>
      </c>
      <c r="M51" s="46"/>
      <c r="N51" s="22"/>
      <c r="Q51" s="1">
        <f>+IFERROR(VLOOKUP(C51,#REF!,3,0),0)</f>
        <v>0</v>
      </c>
      <c r="W51" s="33"/>
    </row>
    <row r="52" spans="1:23" ht="15" customHeight="1" x14ac:dyDescent="0.25">
      <c r="A52" s="34" t="s">
        <v>19</v>
      </c>
      <c r="B52" s="41" t="s">
        <v>20</v>
      </c>
      <c r="C52" s="42"/>
      <c r="D52" s="42"/>
      <c r="E52" s="43" t="s">
        <v>114</v>
      </c>
      <c r="F52" s="43" t="s">
        <v>114</v>
      </c>
      <c r="G52" s="44" t="s">
        <v>115</v>
      </c>
      <c r="H52" s="44" t="s">
        <v>18</v>
      </c>
      <c r="I52" s="45">
        <v>0</v>
      </c>
      <c r="J52" s="45"/>
      <c r="K52" s="45">
        <v>0</v>
      </c>
      <c r="L52" s="33" t="e">
        <f>VLOOKUP(F:F,[1]PdC!$J$5:$T$1165,17,0)</f>
        <v>#N/A</v>
      </c>
      <c r="M52" s="46"/>
      <c r="N52" s="22"/>
      <c r="Q52" s="1">
        <f>+IFERROR(VLOOKUP(C52,#REF!,3,0),0)</f>
        <v>0</v>
      </c>
      <c r="W52" s="33"/>
    </row>
    <row r="53" spans="1:23" ht="15" customHeight="1" x14ac:dyDescent="0.25">
      <c r="A53" s="34" t="s">
        <v>19</v>
      </c>
      <c r="B53" s="41" t="s">
        <v>20</v>
      </c>
      <c r="C53" s="42"/>
      <c r="D53" s="42"/>
      <c r="E53" s="43" t="s">
        <v>116</v>
      </c>
      <c r="F53" s="43" t="s">
        <v>116</v>
      </c>
      <c r="G53" s="44" t="s">
        <v>117</v>
      </c>
      <c r="H53" s="44" t="s">
        <v>18</v>
      </c>
      <c r="I53" s="45">
        <v>0</v>
      </c>
      <c r="J53" s="45"/>
      <c r="K53" s="45">
        <v>0</v>
      </c>
      <c r="L53" s="33" t="e">
        <f>VLOOKUP(F:F,[1]PdC!$J$5:$T$1165,17,0)</f>
        <v>#N/A</v>
      </c>
      <c r="M53" s="46"/>
      <c r="N53" s="22"/>
      <c r="Q53" s="1">
        <f>+IFERROR(VLOOKUP(C53,#REF!,3,0),0)</f>
        <v>0</v>
      </c>
      <c r="W53" s="33"/>
    </row>
    <row r="54" spans="1:23" ht="15" customHeight="1" x14ac:dyDescent="0.25">
      <c r="A54" s="34" t="s">
        <v>19</v>
      </c>
      <c r="B54" s="29" t="s">
        <v>14</v>
      </c>
      <c r="C54" s="29" t="s">
        <v>118</v>
      </c>
      <c r="D54" s="29">
        <v>70010000039</v>
      </c>
      <c r="E54" s="30" t="s">
        <v>119</v>
      </c>
      <c r="F54" s="30" t="s">
        <v>119</v>
      </c>
      <c r="G54" s="29" t="s">
        <v>120</v>
      </c>
      <c r="H54" s="31" t="s">
        <v>18</v>
      </c>
      <c r="I54" s="32">
        <v>0</v>
      </c>
      <c r="J54" s="32"/>
      <c r="K54" s="32">
        <v>0</v>
      </c>
      <c r="L54" s="33" t="e">
        <f>VLOOKUP(F:F,[1]PdC!$J$5:$T$1165,17,0)</f>
        <v>#N/A</v>
      </c>
      <c r="M54" s="46"/>
      <c r="N54" s="22"/>
      <c r="Q54" s="1">
        <f>+IFERROR(VLOOKUP(C54,#REF!,3,0),0)</f>
        <v>0</v>
      </c>
      <c r="T54" s="1" t="e">
        <f>VLOOKUP(F:F,[1]PdC!$F$5:$AE$1164,31,0)</f>
        <v>#REF!</v>
      </c>
      <c r="W54" s="33"/>
    </row>
    <row r="55" spans="1:23" ht="15" customHeight="1" x14ac:dyDescent="0.25">
      <c r="A55" s="34" t="s">
        <v>19</v>
      </c>
      <c r="B55" s="35" t="s">
        <v>20</v>
      </c>
      <c r="C55" s="47"/>
      <c r="D55" s="47"/>
      <c r="E55" s="53" t="s">
        <v>121</v>
      </c>
      <c r="F55" s="53" t="s">
        <v>121</v>
      </c>
      <c r="G55" s="35" t="s">
        <v>122</v>
      </c>
      <c r="H55" s="38" t="s">
        <v>11</v>
      </c>
      <c r="I55" s="49">
        <v>0</v>
      </c>
      <c r="J55" s="49"/>
      <c r="K55" s="49">
        <v>0</v>
      </c>
      <c r="L55" s="33" t="e">
        <f>VLOOKUP(F:F,[1]PdC!$J$5:$T$1165,17,0)</f>
        <v>#N/A</v>
      </c>
      <c r="M55" s="46"/>
      <c r="N55" s="22"/>
      <c r="Q55" s="1">
        <f>+IFERROR(VLOOKUP(C55,#REF!,3,0),0)</f>
        <v>0</v>
      </c>
      <c r="W55" s="33"/>
    </row>
    <row r="56" spans="1:23" ht="15" customHeight="1" x14ac:dyDescent="0.25">
      <c r="A56" s="16"/>
      <c r="B56" s="41" t="s">
        <v>20</v>
      </c>
      <c r="C56" s="59"/>
      <c r="D56" s="59"/>
      <c r="E56" s="60" t="s">
        <v>123</v>
      </c>
      <c r="F56" s="60" t="s">
        <v>123</v>
      </c>
      <c r="G56" s="44" t="s">
        <v>124</v>
      </c>
      <c r="H56" s="41" t="s">
        <v>18</v>
      </c>
      <c r="I56" s="45">
        <v>0</v>
      </c>
      <c r="J56" s="45">
        <v>0</v>
      </c>
      <c r="K56" s="45">
        <v>0</v>
      </c>
      <c r="L56" s="33" t="e">
        <f>VLOOKUP(F:F,[1]PdC!$J$5:$T$1165,17,0)</f>
        <v>#N/A</v>
      </c>
      <c r="M56" s="46"/>
      <c r="N56" s="22"/>
      <c r="Q56" s="1">
        <f>+IFERROR(VLOOKUP(C56,#REF!,3,0),0)</f>
        <v>0</v>
      </c>
      <c r="W56" s="33"/>
    </row>
    <row r="57" spans="1:23" ht="15" customHeight="1" x14ac:dyDescent="0.25">
      <c r="A57" s="34" t="s">
        <v>125</v>
      </c>
      <c r="B57" s="29" t="s">
        <v>14</v>
      </c>
      <c r="C57" s="29" t="s">
        <v>126</v>
      </c>
      <c r="D57" s="29">
        <v>70010000040</v>
      </c>
      <c r="E57" s="30" t="s">
        <v>127</v>
      </c>
      <c r="F57" s="30" t="s">
        <v>127</v>
      </c>
      <c r="G57" s="29" t="s">
        <v>128</v>
      </c>
      <c r="H57" s="31" t="s">
        <v>18</v>
      </c>
      <c r="I57" s="32">
        <v>87861.23</v>
      </c>
      <c r="J57" s="32"/>
      <c r="K57" s="32">
        <v>87861.23</v>
      </c>
      <c r="L57" s="33" t="e">
        <f>VLOOKUP(F:F,[1]PdC!$J$5:$T$1165,17,0)</f>
        <v>#N/A</v>
      </c>
      <c r="M57" s="40"/>
      <c r="N57" s="22"/>
      <c r="Q57" s="1">
        <f>+IFERROR(VLOOKUP(C57,#REF!,3,0),0)</f>
        <v>0</v>
      </c>
      <c r="T57" s="1" t="e">
        <f>VLOOKUP(F:F,[1]PdC!$F$5:$AE$1164,31,0)</f>
        <v>#REF!</v>
      </c>
      <c r="W57" s="33"/>
    </row>
    <row r="58" spans="1:23" ht="15" customHeight="1" x14ac:dyDescent="0.25">
      <c r="A58" s="34" t="s">
        <v>125</v>
      </c>
      <c r="B58" s="35" t="s">
        <v>20</v>
      </c>
      <c r="C58" s="47"/>
      <c r="D58" s="47"/>
      <c r="E58" s="53" t="s">
        <v>129</v>
      </c>
      <c r="F58" s="53" t="s">
        <v>129</v>
      </c>
      <c r="G58" s="35" t="s">
        <v>130</v>
      </c>
      <c r="H58" s="38" t="s">
        <v>11</v>
      </c>
      <c r="I58" s="49">
        <v>0</v>
      </c>
      <c r="J58" s="49"/>
      <c r="K58" s="49">
        <v>0</v>
      </c>
      <c r="L58" s="33" t="e">
        <f>VLOOKUP(F:F,[1]PdC!$J$5:$T$1165,17,0)</f>
        <v>#N/A</v>
      </c>
      <c r="M58" s="40"/>
      <c r="N58" s="22"/>
      <c r="Q58" s="1">
        <f>+IFERROR(VLOOKUP(C58,#REF!,3,0),0)</f>
        <v>0</v>
      </c>
      <c r="W58" s="33"/>
    </row>
    <row r="59" spans="1:23" ht="15" customHeight="1" x14ac:dyDescent="0.25">
      <c r="A59" s="34" t="s">
        <v>125</v>
      </c>
      <c r="B59" s="41" t="s">
        <v>20</v>
      </c>
      <c r="C59" s="47"/>
      <c r="D59" s="47" t="s">
        <v>21</v>
      </c>
      <c r="E59" s="54" t="s">
        <v>131</v>
      </c>
      <c r="F59" s="54" t="s">
        <v>131</v>
      </c>
      <c r="G59" s="41" t="s">
        <v>130</v>
      </c>
      <c r="H59" s="44" t="s">
        <v>18</v>
      </c>
      <c r="I59" s="51">
        <v>0</v>
      </c>
      <c r="J59" s="51"/>
      <c r="K59" s="51">
        <v>0</v>
      </c>
      <c r="L59" s="33" t="e">
        <f>VLOOKUP(F:F,[1]PdC!$J$5:$T$1165,17,0)</f>
        <v>#N/A</v>
      </c>
      <c r="M59" s="40"/>
      <c r="N59" s="22"/>
      <c r="Q59" s="1">
        <f>+IFERROR(VLOOKUP(C59,#REF!,3,0),0)</f>
        <v>0</v>
      </c>
      <c r="W59" s="33"/>
    </row>
    <row r="60" spans="1:23" ht="15" customHeight="1" x14ac:dyDescent="0.25">
      <c r="A60" s="34" t="s">
        <v>125</v>
      </c>
      <c r="B60" s="29" t="s">
        <v>14</v>
      </c>
      <c r="C60" s="29" t="s">
        <v>15</v>
      </c>
      <c r="D60" s="29">
        <v>70010000045</v>
      </c>
      <c r="E60" s="30" t="s">
        <v>132</v>
      </c>
      <c r="F60" s="30" t="s">
        <v>132</v>
      </c>
      <c r="G60" s="29" t="s">
        <v>133</v>
      </c>
      <c r="H60" s="31" t="s">
        <v>18</v>
      </c>
      <c r="I60" s="32">
        <v>1158119.1399999999</v>
      </c>
      <c r="J60" s="32"/>
      <c r="K60" s="32">
        <v>1158119.1399999999</v>
      </c>
      <c r="L60" s="33" t="e">
        <f>VLOOKUP(F:F,[1]PdC!$J$5:$T$1165,17,0)</f>
        <v>#N/A</v>
      </c>
      <c r="M60" s="40"/>
      <c r="N60" s="22"/>
      <c r="Q60" s="1">
        <f>+IFERROR(VLOOKUP(C60,#REF!,3,0),0)</f>
        <v>0</v>
      </c>
      <c r="T60" s="1" t="e">
        <f>VLOOKUP(F:F,[1]PdC!$F$5:$AE$1164,31,0)</f>
        <v>#REF!</v>
      </c>
      <c r="W60" s="33"/>
    </row>
    <row r="61" spans="1:23" ht="15" customHeight="1" x14ac:dyDescent="0.25">
      <c r="A61" s="34" t="s">
        <v>125</v>
      </c>
      <c r="B61" s="35" t="s">
        <v>20</v>
      </c>
      <c r="C61" s="47"/>
      <c r="D61" s="47"/>
      <c r="E61" s="53" t="s">
        <v>134</v>
      </c>
      <c r="F61" s="53" t="s">
        <v>134</v>
      </c>
      <c r="G61" s="35" t="s">
        <v>135</v>
      </c>
      <c r="H61" s="38" t="s">
        <v>11</v>
      </c>
      <c r="I61" s="49">
        <v>0</v>
      </c>
      <c r="J61" s="49"/>
      <c r="K61" s="49">
        <v>0</v>
      </c>
      <c r="L61" s="33" t="e">
        <f>VLOOKUP(F:F,[1]PdC!$J$5:$T$1165,17,0)</f>
        <v>#N/A</v>
      </c>
      <c r="M61" s="40"/>
      <c r="N61" s="22"/>
      <c r="Q61" s="1">
        <f>+IFERROR(VLOOKUP(C61,#REF!,3,0),0)</f>
        <v>0</v>
      </c>
      <c r="W61" s="33"/>
    </row>
    <row r="62" spans="1:23" ht="15" customHeight="1" x14ac:dyDescent="0.25">
      <c r="A62" s="34" t="s">
        <v>125</v>
      </c>
      <c r="B62" s="41" t="s">
        <v>20</v>
      </c>
      <c r="C62" s="47"/>
      <c r="D62" s="47"/>
      <c r="E62" s="54" t="s">
        <v>136</v>
      </c>
      <c r="F62" s="54" t="s">
        <v>136</v>
      </c>
      <c r="G62" s="41" t="s">
        <v>135</v>
      </c>
      <c r="H62" s="44" t="s">
        <v>18</v>
      </c>
      <c r="I62" s="51">
        <v>0</v>
      </c>
      <c r="J62" s="51"/>
      <c r="K62" s="51">
        <v>0</v>
      </c>
      <c r="L62" s="33" t="e">
        <f>VLOOKUP(F:F,[1]PdC!$J$5:$T$1165,17,0)</f>
        <v>#N/A</v>
      </c>
      <c r="M62" s="40"/>
      <c r="N62" s="22"/>
      <c r="Q62" s="1">
        <f>+IFERROR(VLOOKUP(C62,#REF!,3,0),0)</f>
        <v>0</v>
      </c>
      <c r="W62" s="33"/>
    </row>
    <row r="63" spans="1:23" ht="15" customHeight="1" x14ac:dyDescent="0.25">
      <c r="A63" s="34" t="s">
        <v>125</v>
      </c>
      <c r="B63" s="29" t="s">
        <v>14</v>
      </c>
      <c r="C63" s="29" t="s">
        <v>126</v>
      </c>
      <c r="D63" s="29">
        <v>70010000050</v>
      </c>
      <c r="E63" s="30" t="s">
        <v>137</v>
      </c>
      <c r="F63" s="30" t="s">
        <v>137</v>
      </c>
      <c r="G63" s="29" t="s">
        <v>138</v>
      </c>
      <c r="H63" s="31" t="s">
        <v>18</v>
      </c>
      <c r="I63" s="32">
        <v>18826017.02</v>
      </c>
      <c r="J63" s="32"/>
      <c r="K63" s="32">
        <v>18826017.02</v>
      </c>
      <c r="L63" s="33" t="e">
        <f>VLOOKUP(F:F,[1]PdC!$J$5:$T$1165,17,0)</f>
        <v>#N/A</v>
      </c>
      <c r="M63" s="40"/>
      <c r="N63" s="22"/>
      <c r="Q63" s="1">
        <f>+IFERROR(VLOOKUP(C63,#REF!,3,0),0)</f>
        <v>0</v>
      </c>
      <c r="T63" s="1" t="e">
        <f>VLOOKUP(F:F,[1]PdC!$F$5:$AE$1164,31,0)</f>
        <v>#REF!</v>
      </c>
      <c r="W63" s="33"/>
    </row>
    <row r="64" spans="1:23" ht="15" customHeight="1" x14ac:dyDescent="0.25">
      <c r="A64" s="34" t="s">
        <v>125</v>
      </c>
      <c r="B64" s="35" t="s">
        <v>20</v>
      </c>
      <c r="C64" s="47"/>
      <c r="D64" s="47"/>
      <c r="E64" s="53" t="s">
        <v>139</v>
      </c>
      <c r="F64" s="53" t="s">
        <v>139</v>
      </c>
      <c r="G64" s="35" t="s">
        <v>140</v>
      </c>
      <c r="H64" s="38" t="s">
        <v>11</v>
      </c>
      <c r="I64" s="49">
        <v>0</v>
      </c>
      <c r="J64" s="49"/>
      <c r="K64" s="49">
        <v>0</v>
      </c>
      <c r="L64" s="33" t="e">
        <f>VLOOKUP(F:F,[1]PdC!$J$5:$T$1165,17,0)</f>
        <v>#N/A</v>
      </c>
      <c r="M64" s="46"/>
      <c r="N64" s="22"/>
      <c r="Q64" s="1">
        <f>+IFERROR(VLOOKUP(C64,#REF!,3,0),0)</f>
        <v>0</v>
      </c>
      <c r="W64" s="33"/>
    </row>
    <row r="65" spans="1:23" ht="15" customHeight="1" x14ac:dyDescent="0.25">
      <c r="A65" s="34" t="s">
        <v>125</v>
      </c>
      <c r="B65" s="41" t="s">
        <v>20</v>
      </c>
      <c r="C65" s="59"/>
      <c r="D65" s="59"/>
      <c r="E65" s="60" t="s">
        <v>141</v>
      </c>
      <c r="F65" s="60" t="s">
        <v>141</v>
      </c>
      <c r="G65" s="44" t="s">
        <v>142</v>
      </c>
      <c r="H65" s="41" t="s">
        <v>18</v>
      </c>
      <c r="I65" s="45">
        <v>0</v>
      </c>
      <c r="J65" s="45"/>
      <c r="K65" s="45">
        <v>0</v>
      </c>
      <c r="L65" s="33" t="e">
        <f>VLOOKUP(F:F,[1]PdC!$J$5:$T$1165,17,0)</f>
        <v>#N/A</v>
      </c>
      <c r="M65" s="40"/>
      <c r="N65" s="22"/>
      <c r="Q65" s="1">
        <f>+IFERROR(VLOOKUP(C65,#REF!,3,0),0)</f>
        <v>0</v>
      </c>
      <c r="W65" s="33"/>
    </row>
    <row r="66" spans="1:23" ht="15" customHeight="1" x14ac:dyDescent="0.25">
      <c r="A66" s="34" t="s">
        <v>125</v>
      </c>
      <c r="B66" s="41" t="s">
        <v>20</v>
      </c>
      <c r="C66" s="59"/>
      <c r="D66" s="59"/>
      <c r="E66" s="60" t="s">
        <v>143</v>
      </c>
      <c r="F66" s="60" t="s">
        <v>143</v>
      </c>
      <c r="G66" s="44" t="s">
        <v>144</v>
      </c>
      <c r="H66" s="41" t="s">
        <v>18</v>
      </c>
      <c r="I66" s="45">
        <v>0</v>
      </c>
      <c r="J66" s="45"/>
      <c r="K66" s="45">
        <v>0</v>
      </c>
      <c r="L66" s="33"/>
      <c r="M66" s="46"/>
      <c r="N66" s="22"/>
      <c r="Q66" s="1">
        <f>+IFERROR(VLOOKUP(C66,#REF!,3,0),0)</f>
        <v>0</v>
      </c>
      <c r="W66" s="33"/>
    </row>
    <row r="67" spans="1:23" ht="15" customHeight="1" x14ac:dyDescent="0.25">
      <c r="A67" s="34" t="s">
        <v>125</v>
      </c>
      <c r="B67" s="41" t="s">
        <v>20</v>
      </c>
      <c r="C67" s="59"/>
      <c r="D67" s="59"/>
      <c r="E67" s="60" t="s">
        <v>145</v>
      </c>
      <c r="F67" s="60" t="s">
        <v>145</v>
      </c>
      <c r="G67" s="44" t="s">
        <v>146</v>
      </c>
      <c r="H67" s="41" t="s">
        <v>18</v>
      </c>
      <c r="I67" s="45">
        <v>0</v>
      </c>
      <c r="J67" s="45"/>
      <c r="K67" s="45">
        <v>0</v>
      </c>
      <c r="L67" s="33" t="e">
        <f>VLOOKUP(F:F,[1]PdC!$J$5:$T$1165,17,0)</f>
        <v>#N/A</v>
      </c>
      <c r="M67" s="40"/>
      <c r="N67" s="22"/>
      <c r="Q67" s="1">
        <f>+IFERROR(VLOOKUP(C67,#REF!,3,0),0)</f>
        <v>0</v>
      </c>
      <c r="W67" s="33"/>
    </row>
    <row r="68" spans="1:23" ht="15" customHeight="1" x14ac:dyDescent="0.25">
      <c r="A68" s="34" t="s">
        <v>125</v>
      </c>
      <c r="B68" s="41" t="s">
        <v>20</v>
      </c>
      <c r="C68" s="59"/>
      <c r="D68" s="59"/>
      <c r="E68" s="60" t="s">
        <v>147</v>
      </c>
      <c r="F68" s="60" t="s">
        <v>147</v>
      </c>
      <c r="G68" s="44" t="s">
        <v>148</v>
      </c>
      <c r="H68" s="41" t="s">
        <v>18</v>
      </c>
      <c r="I68" s="45">
        <v>0</v>
      </c>
      <c r="J68" s="45"/>
      <c r="K68" s="45">
        <v>0</v>
      </c>
      <c r="L68" s="33" t="e">
        <f>VLOOKUP(F:F,[1]PdC!$J$5:$T$1165,17,0)</f>
        <v>#N/A</v>
      </c>
      <c r="M68" s="40"/>
      <c r="N68" s="22"/>
      <c r="Q68" s="1">
        <f>+IFERROR(VLOOKUP(C68,#REF!,3,0),0)</f>
        <v>0</v>
      </c>
      <c r="W68" s="33"/>
    </row>
    <row r="69" spans="1:23" ht="15" customHeight="1" x14ac:dyDescent="0.25">
      <c r="A69" s="34" t="s">
        <v>125</v>
      </c>
      <c r="B69" s="41" t="s">
        <v>20</v>
      </c>
      <c r="C69" s="59"/>
      <c r="D69" s="59"/>
      <c r="E69" s="60" t="s">
        <v>149</v>
      </c>
      <c r="F69" s="60" t="s">
        <v>149</v>
      </c>
      <c r="G69" s="44" t="s">
        <v>150</v>
      </c>
      <c r="H69" s="41" t="s">
        <v>18</v>
      </c>
      <c r="I69" s="45">
        <v>0</v>
      </c>
      <c r="J69" s="45"/>
      <c r="K69" s="45">
        <v>0</v>
      </c>
      <c r="L69" s="33" t="e">
        <f>VLOOKUP(F:F,[1]PdC!$J$5:$T$1165,17,0)</f>
        <v>#N/A</v>
      </c>
      <c r="M69" s="46"/>
      <c r="N69" s="22"/>
      <c r="Q69" s="1">
        <f>+IFERROR(VLOOKUP(C69,#REF!,3,0),0)</f>
        <v>0</v>
      </c>
      <c r="W69" s="33"/>
    </row>
    <row r="70" spans="1:23" ht="15" customHeight="1" x14ac:dyDescent="0.25">
      <c r="A70" s="16"/>
      <c r="B70" s="41" t="s">
        <v>20</v>
      </c>
      <c r="C70" s="59"/>
      <c r="D70" s="59"/>
      <c r="E70" s="60" t="s">
        <v>151</v>
      </c>
      <c r="F70" s="60" t="s">
        <v>151</v>
      </c>
      <c r="G70" s="44" t="s">
        <v>152</v>
      </c>
      <c r="H70" s="41" t="s">
        <v>18</v>
      </c>
      <c r="I70" s="45">
        <v>0</v>
      </c>
      <c r="J70" s="45">
        <v>0</v>
      </c>
      <c r="K70" s="45">
        <v>0</v>
      </c>
      <c r="L70" s="33" t="e">
        <f>VLOOKUP(F:F,[1]PdC!$J$5:$T$1165,17,0)</f>
        <v>#N/A</v>
      </c>
      <c r="M70" s="46"/>
      <c r="N70" s="22"/>
      <c r="Q70" s="1">
        <f>+IFERROR(VLOOKUP(C70,#REF!,3,0),0)</f>
        <v>0</v>
      </c>
      <c r="W70" s="33"/>
    </row>
    <row r="71" spans="1:23" ht="15" customHeight="1" x14ac:dyDescent="0.25">
      <c r="A71" s="16"/>
      <c r="B71" s="41" t="s">
        <v>20</v>
      </c>
      <c r="C71" s="59"/>
      <c r="D71" s="59"/>
      <c r="E71" s="60" t="s">
        <v>153</v>
      </c>
      <c r="F71" s="60" t="s">
        <v>153</v>
      </c>
      <c r="G71" s="44" t="s">
        <v>154</v>
      </c>
      <c r="H71" s="41" t="s">
        <v>18</v>
      </c>
      <c r="I71" s="45">
        <v>0</v>
      </c>
      <c r="J71" s="45">
        <v>0</v>
      </c>
      <c r="K71" s="45">
        <v>0</v>
      </c>
      <c r="L71" s="33" t="e">
        <f>VLOOKUP(F:F,[1]PdC!$J$5:$T$1165,17,0)</f>
        <v>#N/A</v>
      </c>
      <c r="M71" s="46"/>
      <c r="N71" s="22"/>
      <c r="Q71" s="1">
        <f>+IFERROR(VLOOKUP(C71,#REF!,3,0),0)</f>
        <v>0</v>
      </c>
      <c r="W71" s="33"/>
    </row>
    <row r="72" spans="1:23" ht="15" customHeight="1" x14ac:dyDescent="0.25">
      <c r="A72" s="28" t="s">
        <v>155</v>
      </c>
      <c r="B72" s="41" t="s">
        <v>20</v>
      </c>
      <c r="C72" s="59"/>
      <c r="D72" s="59"/>
      <c r="E72" s="60" t="s">
        <v>156</v>
      </c>
      <c r="F72" s="60" t="s">
        <v>156</v>
      </c>
      <c r="G72" s="44" t="s">
        <v>157</v>
      </c>
      <c r="H72" s="41" t="s">
        <v>18</v>
      </c>
      <c r="I72" s="45">
        <v>0</v>
      </c>
      <c r="J72" s="45"/>
      <c r="K72" s="45">
        <v>0</v>
      </c>
      <c r="L72" s="33" t="e">
        <f>VLOOKUP(F:F,[1]PdC!$J$5:$T$1165,17,0)</f>
        <v>#N/A</v>
      </c>
      <c r="M72" s="40"/>
      <c r="N72" s="22"/>
      <c r="Q72" s="1">
        <f>+IFERROR(VLOOKUP(C72,#REF!,3,0),0)</f>
        <v>0</v>
      </c>
      <c r="W72" s="33"/>
    </row>
    <row r="73" spans="1:23" ht="15" customHeight="1" x14ac:dyDescent="0.25">
      <c r="A73" s="28" t="s">
        <v>155</v>
      </c>
      <c r="B73" s="41" t="s">
        <v>20</v>
      </c>
      <c r="C73" s="59"/>
      <c r="D73" s="59"/>
      <c r="E73" s="60" t="s">
        <v>158</v>
      </c>
      <c r="F73" s="60" t="s">
        <v>158</v>
      </c>
      <c r="G73" s="44" t="s">
        <v>159</v>
      </c>
      <c r="H73" s="41" t="s">
        <v>18</v>
      </c>
      <c r="I73" s="45">
        <v>0</v>
      </c>
      <c r="J73" s="45"/>
      <c r="K73" s="45">
        <v>0</v>
      </c>
      <c r="L73" s="33" t="e">
        <f>VLOOKUP(F:F,[1]PdC!$J$5:$T$1165,17,0)</f>
        <v>#N/A</v>
      </c>
      <c r="M73" s="40"/>
      <c r="N73" s="22"/>
      <c r="Q73" s="1">
        <f>+IFERROR(VLOOKUP(C73,#REF!,3,0),0)</f>
        <v>0</v>
      </c>
      <c r="W73" s="33"/>
    </row>
    <row r="74" spans="1:23" ht="15" customHeight="1" x14ac:dyDescent="0.25">
      <c r="A74" s="28" t="s">
        <v>155</v>
      </c>
      <c r="B74" s="41" t="s">
        <v>20</v>
      </c>
      <c r="C74" s="59"/>
      <c r="D74" s="59"/>
      <c r="E74" s="60" t="s">
        <v>160</v>
      </c>
      <c r="F74" s="60" t="s">
        <v>160</v>
      </c>
      <c r="G74" s="44" t="s">
        <v>161</v>
      </c>
      <c r="H74" s="41" t="s">
        <v>18</v>
      </c>
      <c r="I74" s="45">
        <v>0</v>
      </c>
      <c r="J74" s="45"/>
      <c r="K74" s="45">
        <v>0</v>
      </c>
      <c r="L74" s="33" t="e">
        <f>VLOOKUP(F:F,[1]PdC!$J$5:$T$1165,17,0)</f>
        <v>#N/A</v>
      </c>
      <c r="M74" s="40"/>
      <c r="N74" s="22"/>
      <c r="Q74" s="1">
        <f>+IFERROR(VLOOKUP(C74,#REF!,3,0),0)</f>
        <v>0</v>
      </c>
      <c r="W74" s="33"/>
    </row>
    <row r="75" spans="1:23" ht="15" customHeight="1" x14ac:dyDescent="0.25">
      <c r="A75" s="28" t="s">
        <v>155</v>
      </c>
      <c r="B75" s="41" t="s">
        <v>20</v>
      </c>
      <c r="C75" s="59"/>
      <c r="D75" s="59"/>
      <c r="E75" s="60" t="s">
        <v>162</v>
      </c>
      <c r="F75" s="60" t="s">
        <v>162</v>
      </c>
      <c r="G75" s="44" t="s">
        <v>163</v>
      </c>
      <c r="H75" s="41" t="s">
        <v>18</v>
      </c>
      <c r="I75" s="45">
        <v>0</v>
      </c>
      <c r="J75" s="45"/>
      <c r="K75" s="45">
        <v>0</v>
      </c>
      <c r="L75" s="33" t="e">
        <f>VLOOKUP(F:F,[1]PdC!$J$5:$T$1165,17,0)</f>
        <v>#N/A</v>
      </c>
      <c r="M75" s="40"/>
      <c r="N75" s="22"/>
      <c r="Q75" s="1">
        <f>+IFERROR(VLOOKUP(C75,#REF!,3,0),0)</f>
        <v>0</v>
      </c>
      <c r="W75" s="33"/>
    </row>
    <row r="76" spans="1:23" ht="15" customHeight="1" x14ac:dyDescent="0.25">
      <c r="A76" s="28" t="s">
        <v>155</v>
      </c>
      <c r="B76" s="29" t="s">
        <v>14</v>
      </c>
      <c r="C76" s="29" t="s">
        <v>164</v>
      </c>
      <c r="D76" s="29">
        <v>70010000056</v>
      </c>
      <c r="E76" s="30" t="s">
        <v>165</v>
      </c>
      <c r="F76" s="30" t="s">
        <v>165</v>
      </c>
      <c r="G76" s="29" t="s">
        <v>166</v>
      </c>
      <c r="H76" s="31" t="s">
        <v>18</v>
      </c>
      <c r="I76" s="32">
        <v>3291390.35</v>
      </c>
      <c r="J76" s="32"/>
      <c r="K76" s="32">
        <v>3291390.35</v>
      </c>
      <c r="L76" s="33" t="e">
        <f>VLOOKUP(F:F,[1]PdC!$J$5:$T$1165,17,0)</f>
        <v>#N/A</v>
      </c>
      <c r="M76" s="40"/>
      <c r="N76" s="22"/>
      <c r="Q76" s="1">
        <f>+IFERROR(VLOOKUP(C76,#REF!,3,0),0)</f>
        <v>0</v>
      </c>
      <c r="T76" s="1" t="e">
        <f>VLOOKUP(F:F,[1]PdC!$F$5:$AE$1164,31,0)</f>
        <v>#REF!</v>
      </c>
      <c r="W76" s="33"/>
    </row>
    <row r="77" spans="1:23" ht="15" customHeight="1" x14ac:dyDescent="0.25">
      <c r="A77" s="28" t="s">
        <v>155</v>
      </c>
      <c r="B77" s="35" t="s">
        <v>20</v>
      </c>
      <c r="C77" s="47"/>
      <c r="D77" s="47"/>
      <c r="E77" s="53" t="s">
        <v>167</v>
      </c>
      <c r="F77" s="53" t="s">
        <v>167</v>
      </c>
      <c r="G77" s="35" t="s">
        <v>168</v>
      </c>
      <c r="H77" s="38" t="s">
        <v>11</v>
      </c>
      <c r="I77" s="49">
        <v>0</v>
      </c>
      <c r="J77" s="49"/>
      <c r="K77" s="49">
        <v>0</v>
      </c>
      <c r="L77" s="33" t="e">
        <f>VLOOKUP(F:F,[1]PdC!$J$5:$T$1165,17,0)</f>
        <v>#N/A</v>
      </c>
      <c r="M77" s="40"/>
      <c r="N77" s="22"/>
      <c r="Q77" s="1">
        <f>+IFERROR(VLOOKUP(C77,#REF!,3,0),0)</f>
        <v>0</v>
      </c>
      <c r="W77" s="33"/>
    </row>
    <row r="78" spans="1:23" ht="15" customHeight="1" x14ac:dyDescent="0.25">
      <c r="A78" s="28" t="s">
        <v>169</v>
      </c>
      <c r="B78" s="41" t="s">
        <v>20</v>
      </c>
      <c r="C78" s="47"/>
      <c r="D78" s="47"/>
      <c r="E78" s="54" t="s">
        <v>170</v>
      </c>
      <c r="F78" s="54" t="s">
        <v>170</v>
      </c>
      <c r="G78" s="41" t="s">
        <v>168</v>
      </c>
      <c r="H78" s="44" t="s">
        <v>18</v>
      </c>
      <c r="I78" s="51">
        <v>0</v>
      </c>
      <c r="J78" s="51"/>
      <c r="K78" s="51">
        <v>0</v>
      </c>
      <c r="L78" s="33" t="e">
        <f>VLOOKUP(F:F,[1]PdC!$J$5:$T$1165,17,0)</f>
        <v>#N/A</v>
      </c>
      <c r="M78" s="40"/>
      <c r="N78" s="22"/>
      <c r="Q78" s="1">
        <f>+IFERROR(VLOOKUP(C78,#REF!,3,0),0)</f>
        <v>0</v>
      </c>
      <c r="W78" s="33"/>
    </row>
    <row r="79" spans="1:23" ht="15" customHeight="1" x14ac:dyDescent="0.25">
      <c r="A79" s="28" t="s">
        <v>169</v>
      </c>
      <c r="B79" s="29" t="s">
        <v>14</v>
      </c>
      <c r="C79" s="29" t="s">
        <v>126</v>
      </c>
      <c r="D79" s="29">
        <v>70010000058</v>
      </c>
      <c r="E79" s="30" t="s">
        <v>171</v>
      </c>
      <c r="F79" s="30" t="s">
        <v>171</v>
      </c>
      <c r="G79" s="29" t="s">
        <v>172</v>
      </c>
      <c r="H79" s="31" t="s">
        <v>18</v>
      </c>
      <c r="I79" s="32">
        <v>4593363.1900000004</v>
      </c>
      <c r="J79" s="32"/>
      <c r="K79" s="32">
        <v>4593363.1900000004</v>
      </c>
      <c r="L79" s="33" t="e">
        <f>VLOOKUP(F:F,[1]PdC!$J$5:$T$1165,17,0)</f>
        <v>#N/A</v>
      </c>
      <c r="M79" s="40"/>
      <c r="N79" s="22"/>
      <c r="Q79" s="1">
        <f>+IFERROR(VLOOKUP(C79,#REF!,3,0),0)</f>
        <v>0</v>
      </c>
      <c r="T79" s="1" t="e">
        <f>VLOOKUP(F:F,[1]PdC!$F$5:$AE$1164,31,0)</f>
        <v>#REF!</v>
      </c>
      <c r="W79" s="33"/>
    </row>
    <row r="80" spans="1:23" ht="15" customHeight="1" x14ac:dyDescent="0.25">
      <c r="A80" s="28" t="s">
        <v>155</v>
      </c>
      <c r="B80" s="35" t="s">
        <v>20</v>
      </c>
      <c r="C80" s="47"/>
      <c r="D80" s="47"/>
      <c r="E80" s="48" t="s">
        <v>173</v>
      </c>
      <c r="F80" s="48" t="s">
        <v>173</v>
      </c>
      <c r="G80" s="35" t="s">
        <v>174</v>
      </c>
      <c r="H80" s="38" t="s">
        <v>11</v>
      </c>
      <c r="I80" s="49">
        <v>0</v>
      </c>
      <c r="J80" s="49"/>
      <c r="K80" s="49">
        <v>0</v>
      </c>
      <c r="L80" s="33" t="e">
        <f>VLOOKUP(F:F,[1]PdC!$J$5:$T$1165,17,0)</f>
        <v>#N/A</v>
      </c>
      <c r="M80" s="40"/>
      <c r="N80" s="22"/>
      <c r="Q80" s="1">
        <f>+IFERROR(VLOOKUP(C80,#REF!,3,0),0)</f>
        <v>0</v>
      </c>
      <c r="W80" s="33"/>
    </row>
    <row r="81" spans="1:23" ht="15" customHeight="1" x14ac:dyDescent="0.25">
      <c r="A81" s="28" t="s">
        <v>155</v>
      </c>
      <c r="B81" s="41" t="s">
        <v>20</v>
      </c>
      <c r="C81" s="59"/>
      <c r="D81" s="59"/>
      <c r="E81" s="60" t="s">
        <v>175</v>
      </c>
      <c r="F81" s="60" t="s">
        <v>175</v>
      </c>
      <c r="G81" s="44" t="s">
        <v>176</v>
      </c>
      <c r="H81" s="41" t="s">
        <v>18</v>
      </c>
      <c r="I81" s="45">
        <v>0</v>
      </c>
      <c r="J81" s="45"/>
      <c r="K81" s="45">
        <v>0</v>
      </c>
      <c r="L81" s="33" t="e">
        <f>VLOOKUP(F:F,[1]PdC!$J$5:$T$1165,17,0)</f>
        <v>#N/A</v>
      </c>
      <c r="M81" s="40"/>
      <c r="N81" s="22"/>
      <c r="Q81" s="1">
        <f>+IFERROR(VLOOKUP(C81,#REF!,3,0),0)</f>
        <v>0</v>
      </c>
      <c r="W81" s="33"/>
    </row>
    <row r="82" spans="1:23" ht="15" customHeight="1" x14ac:dyDescent="0.25">
      <c r="A82" s="28" t="s">
        <v>155</v>
      </c>
      <c r="B82" s="41" t="s">
        <v>20</v>
      </c>
      <c r="C82" s="59"/>
      <c r="D82" s="59"/>
      <c r="E82" s="60" t="s">
        <v>177</v>
      </c>
      <c r="F82" s="60" t="s">
        <v>177</v>
      </c>
      <c r="G82" s="44" t="s">
        <v>178</v>
      </c>
      <c r="H82" s="41" t="s">
        <v>18</v>
      </c>
      <c r="I82" s="45">
        <v>0</v>
      </c>
      <c r="J82" s="45"/>
      <c r="K82" s="45">
        <v>0</v>
      </c>
      <c r="L82" s="33" t="e">
        <f>VLOOKUP(F:F,[1]PdC!$J$5:$T$1165,17,0)</f>
        <v>#N/A</v>
      </c>
      <c r="M82" s="40"/>
      <c r="N82" s="22"/>
      <c r="Q82" s="1">
        <f>+IFERROR(VLOOKUP(C82,#REF!,3,0),0)</f>
        <v>0</v>
      </c>
      <c r="W82" s="33"/>
    </row>
    <row r="83" spans="1:23" ht="15" customHeight="1" x14ac:dyDescent="0.25">
      <c r="A83" s="28" t="s">
        <v>155</v>
      </c>
      <c r="B83" s="29" t="s">
        <v>14</v>
      </c>
      <c r="C83" s="29" t="s">
        <v>126</v>
      </c>
      <c r="D83" s="29">
        <v>70010000060</v>
      </c>
      <c r="E83" s="30" t="s">
        <v>179</v>
      </c>
      <c r="F83" s="30" t="s">
        <v>179</v>
      </c>
      <c r="G83" s="29" t="s">
        <v>180</v>
      </c>
      <c r="H83" s="31" t="s">
        <v>18</v>
      </c>
      <c r="I83" s="32">
        <v>6378445.0700000003</v>
      </c>
      <c r="J83" s="32"/>
      <c r="K83" s="32">
        <v>6378445.0700000003</v>
      </c>
      <c r="L83" s="33" t="e">
        <f>VLOOKUP(F:F,[1]PdC!$J$5:$T$1165,17,0)</f>
        <v>#N/A</v>
      </c>
      <c r="M83" s="40"/>
      <c r="N83" s="22"/>
      <c r="Q83" s="1">
        <f>+IFERROR(VLOOKUP(C83,#REF!,3,0),0)</f>
        <v>0</v>
      </c>
      <c r="T83" s="1" t="e">
        <f>VLOOKUP(F:F,[1]PdC!$F$5:$AE$1164,31,0)</f>
        <v>#REF!</v>
      </c>
      <c r="W83" s="33"/>
    </row>
    <row r="84" spans="1:23" ht="15" customHeight="1" x14ac:dyDescent="0.25">
      <c r="A84" s="28" t="s">
        <v>155</v>
      </c>
      <c r="B84" s="35" t="s">
        <v>20</v>
      </c>
      <c r="C84" s="47"/>
      <c r="D84" s="47"/>
      <c r="E84" s="48" t="s">
        <v>181</v>
      </c>
      <c r="F84" s="48" t="s">
        <v>181</v>
      </c>
      <c r="G84" s="35" t="s">
        <v>182</v>
      </c>
      <c r="H84" s="38" t="s">
        <v>11</v>
      </c>
      <c r="I84" s="49">
        <v>0</v>
      </c>
      <c r="J84" s="49"/>
      <c r="K84" s="49">
        <v>0</v>
      </c>
      <c r="L84" s="33" t="e">
        <f>VLOOKUP(F:F,[1]PdC!$J$5:$T$1165,17,0)</f>
        <v>#N/A</v>
      </c>
      <c r="M84" s="40"/>
      <c r="N84" s="22"/>
      <c r="Q84" s="1">
        <f>+IFERROR(VLOOKUP(C84,#REF!,3,0),0)</f>
        <v>0</v>
      </c>
      <c r="W84" s="33"/>
    </row>
    <row r="85" spans="1:23" ht="15" customHeight="1" x14ac:dyDescent="0.25">
      <c r="A85" s="28" t="s">
        <v>155</v>
      </c>
      <c r="B85" s="41" t="s">
        <v>20</v>
      </c>
      <c r="C85" s="47"/>
      <c r="D85" s="47"/>
      <c r="E85" s="50" t="s">
        <v>183</v>
      </c>
      <c r="F85" s="50" t="s">
        <v>183</v>
      </c>
      <c r="G85" s="41" t="s">
        <v>182</v>
      </c>
      <c r="H85" s="44" t="s">
        <v>18</v>
      </c>
      <c r="I85" s="51">
        <v>0</v>
      </c>
      <c r="J85" s="51"/>
      <c r="K85" s="51">
        <v>0</v>
      </c>
      <c r="L85" s="33" t="e">
        <f>VLOOKUP(F:F,[1]PdC!$J$5:$T$1165,17,0)</f>
        <v>#N/A</v>
      </c>
      <c r="M85" s="40"/>
      <c r="N85" s="22"/>
      <c r="Q85" s="1">
        <f>+IFERROR(VLOOKUP(C85,#REF!,3,0),0)</f>
        <v>0</v>
      </c>
      <c r="W85" s="33"/>
    </row>
    <row r="86" spans="1:23" ht="15" customHeight="1" x14ac:dyDescent="0.25">
      <c r="A86" s="28" t="s">
        <v>155</v>
      </c>
      <c r="B86" s="29" t="s">
        <v>14</v>
      </c>
      <c r="C86" s="29" t="s">
        <v>126</v>
      </c>
      <c r="D86" s="29">
        <v>70010000065</v>
      </c>
      <c r="E86" s="30" t="s">
        <v>184</v>
      </c>
      <c r="F86" s="30" t="s">
        <v>184</v>
      </c>
      <c r="G86" s="29" t="s">
        <v>185</v>
      </c>
      <c r="H86" s="31" t="s">
        <v>18</v>
      </c>
      <c r="I86" s="32">
        <v>718256.97</v>
      </c>
      <c r="J86" s="32"/>
      <c r="K86" s="32">
        <v>718256.97</v>
      </c>
      <c r="L86" s="33" t="e">
        <f>VLOOKUP(F:F,[1]PdC!$J$5:$T$1165,17,0)</f>
        <v>#N/A</v>
      </c>
      <c r="M86" s="40"/>
      <c r="N86" s="22"/>
      <c r="Q86" s="1">
        <f>+IFERROR(VLOOKUP(C86,#REF!,3,0),0)</f>
        <v>0</v>
      </c>
      <c r="T86" s="1" t="e">
        <f>VLOOKUP(F:F,[1]PdC!$F$5:$AE$1164,31,0)</f>
        <v>#REF!</v>
      </c>
      <c r="W86" s="33"/>
    </row>
    <row r="87" spans="1:23" ht="15" customHeight="1" x14ac:dyDescent="0.25">
      <c r="A87" s="34" t="s">
        <v>155</v>
      </c>
      <c r="B87" s="35" t="s">
        <v>20</v>
      </c>
      <c r="C87" s="47"/>
      <c r="D87" s="47"/>
      <c r="E87" s="48" t="s">
        <v>186</v>
      </c>
      <c r="F87" s="48" t="s">
        <v>186</v>
      </c>
      <c r="G87" s="35" t="s">
        <v>187</v>
      </c>
      <c r="H87" s="38" t="s">
        <v>11</v>
      </c>
      <c r="I87" s="49">
        <v>0</v>
      </c>
      <c r="J87" s="49"/>
      <c r="K87" s="49">
        <v>0</v>
      </c>
      <c r="L87" s="33" t="e">
        <f>VLOOKUP(F:F,[1]PdC!$J$5:$T$1165,17,0)</f>
        <v>#N/A</v>
      </c>
      <c r="M87" s="46"/>
      <c r="N87" s="22"/>
      <c r="Q87" s="1">
        <f>+IFERROR(VLOOKUP(C87,#REF!,3,0),0)</f>
        <v>0</v>
      </c>
      <c r="W87" s="33"/>
    </row>
    <row r="88" spans="1:23" ht="15" customHeight="1" x14ac:dyDescent="0.25">
      <c r="A88" s="28" t="s">
        <v>155</v>
      </c>
      <c r="B88" s="41" t="s">
        <v>20</v>
      </c>
      <c r="C88" s="47"/>
      <c r="D88" s="47"/>
      <c r="E88" s="50" t="s">
        <v>188</v>
      </c>
      <c r="F88" s="50" t="s">
        <v>188</v>
      </c>
      <c r="G88" s="41" t="s">
        <v>187</v>
      </c>
      <c r="H88" s="44" t="s">
        <v>18</v>
      </c>
      <c r="I88" s="51">
        <v>0</v>
      </c>
      <c r="J88" s="51"/>
      <c r="K88" s="51">
        <v>0</v>
      </c>
      <c r="L88" s="33" t="e">
        <f>VLOOKUP(F:F,[1]PdC!$J$5:$T$1165,17,0)</f>
        <v>#N/A</v>
      </c>
      <c r="M88" s="46"/>
      <c r="N88" s="22"/>
      <c r="Q88" s="1">
        <f>+IFERROR(VLOOKUP(C88,#REF!,3,0),0)</f>
        <v>0</v>
      </c>
      <c r="W88" s="33"/>
    </row>
    <row r="89" spans="1:23" ht="15" customHeight="1" x14ac:dyDescent="0.25">
      <c r="A89" s="28" t="s">
        <v>189</v>
      </c>
      <c r="B89" s="29" t="s">
        <v>14</v>
      </c>
      <c r="C89" s="29" t="s">
        <v>190</v>
      </c>
      <c r="D89" s="29">
        <v>70010000070</v>
      </c>
      <c r="E89" s="30" t="s">
        <v>191</v>
      </c>
      <c r="F89" s="30" t="s">
        <v>191</v>
      </c>
      <c r="G89" s="29" t="s">
        <v>192</v>
      </c>
      <c r="H89" s="31" t="s">
        <v>18</v>
      </c>
      <c r="I89" s="32">
        <v>23482.76</v>
      </c>
      <c r="J89" s="32"/>
      <c r="K89" s="32">
        <v>23482.76</v>
      </c>
      <c r="L89" s="33" t="e">
        <f>VLOOKUP(F:F,[1]PdC!$J$5:$T$1165,17,0)</f>
        <v>#N/A</v>
      </c>
      <c r="M89" s="46"/>
      <c r="N89" s="22"/>
      <c r="Q89" s="1">
        <f>+IFERROR(VLOOKUP(C89,#REF!,3,0),0)</f>
        <v>0</v>
      </c>
      <c r="T89" s="1" t="e">
        <f>VLOOKUP(F:F,[1]PdC!$F$5:$AE$1164,31,0)</f>
        <v>#REF!</v>
      </c>
      <c r="W89" s="33"/>
    </row>
    <row r="90" spans="1:23" ht="15" customHeight="1" x14ac:dyDescent="0.25">
      <c r="A90" s="28" t="s">
        <v>189</v>
      </c>
      <c r="B90" s="35" t="s">
        <v>20</v>
      </c>
      <c r="C90" s="47"/>
      <c r="D90" s="47"/>
      <c r="E90" s="48" t="s">
        <v>193</v>
      </c>
      <c r="F90" s="48" t="s">
        <v>193</v>
      </c>
      <c r="G90" s="35" t="s">
        <v>194</v>
      </c>
      <c r="H90" s="38" t="s">
        <v>11</v>
      </c>
      <c r="I90" s="49">
        <v>0</v>
      </c>
      <c r="J90" s="49"/>
      <c r="K90" s="49">
        <v>0</v>
      </c>
      <c r="L90" s="33" t="e">
        <f>VLOOKUP(F:F,[1]PdC!$J$5:$T$1165,17,0)</f>
        <v>#N/A</v>
      </c>
      <c r="M90" s="46"/>
      <c r="N90" s="22"/>
      <c r="Q90" s="1">
        <f>+IFERROR(VLOOKUP(C90,#REF!,3,0),0)</f>
        <v>0</v>
      </c>
      <c r="W90" s="33"/>
    </row>
    <row r="91" spans="1:23" ht="15" customHeight="1" x14ac:dyDescent="0.25">
      <c r="A91" s="28" t="s">
        <v>189</v>
      </c>
      <c r="B91" s="41" t="s">
        <v>20</v>
      </c>
      <c r="C91" s="47"/>
      <c r="D91" s="47"/>
      <c r="E91" s="50" t="s">
        <v>195</v>
      </c>
      <c r="F91" s="50" t="s">
        <v>195</v>
      </c>
      <c r="G91" s="41" t="s">
        <v>194</v>
      </c>
      <c r="H91" s="44" t="s">
        <v>18</v>
      </c>
      <c r="I91" s="51">
        <v>0</v>
      </c>
      <c r="J91" s="51"/>
      <c r="K91" s="51">
        <v>0</v>
      </c>
      <c r="L91" s="33" t="e">
        <f>VLOOKUP(F:F,[1]PdC!$J$5:$T$1165,17,0)</f>
        <v>#N/A</v>
      </c>
      <c r="M91" s="46"/>
      <c r="N91" s="22"/>
      <c r="Q91" s="1">
        <f>+IFERROR(VLOOKUP(C91,#REF!,3,0),0)</f>
        <v>0</v>
      </c>
      <c r="W91" s="33"/>
    </row>
    <row r="92" spans="1:23" ht="15" customHeight="1" x14ac:dyDescent="0.25">
      <c r="A92" s="28" t="s">
        <v>189</v>
      </c>
      <c r="B92" s="29" t="s">
        <v>14</v>
      </c>
      <c r="C92" s="29" t="s">
        <v>190</v>
      </c>
      <c r="D92" s="29">
        <v>70010000075</v>
      </c>
      <c r="E92" s="30" t="s">
        <v>196</v>
      </c>
      <c r="F92" s="30" t="s">
        <v>196</v>
      </c>
      <c r="G92" s="29" t="s">
        <v>197</v>
      </c>
      <c r="H92" s="31" t="s">
        <v>18</v>
      </c>
      <c r="I92" s="32">
        <v>3856.45</v>
      </c>
      <c r="J92" s="32"/>
      <c r="K92" s="32">
        <v>3856.45</v>
      </c>
      <c r="L92" s="33" t="e">
        <f>VLOOKUP(F:F,[1]PdC!$J$5:$T$1165,17,0)</f>
        <v>#N/A</v>
      </c>
      <c r="M92" s="46"/>
      <c r="N92" s="22"/>
      <c r="Q92" s="1">
        <f>+IFERROR(VLOOKUP(C92,#REF!,3,0),0)</f>
        <v>0</v>
      </c>
      <c r="T92" s="1" t="e">
        <f>VLOOKUP(F:F,[1]PdC!$F$5:$AE$1164,31,0)</f>
        <v>#REF!</v>
      </c>
      <c r="W92" s="33"/>
    </row>
    <row r="93" spans="1:23" ht="15" customHeight="1" x14ac:dyDescent="0.25">
      <c r="A93" s="16"/>
      <c r="B93" s="35" t="s">
        <v>20</v>
      </c>
      <c r="C93" s="47"/>
      <c r="D93" s="47"/>
      <c r="E93" s="48" t="s">
        <v>198</v>
      </c>
      <c r="F93" s="48" t="s">
        <v>198</v>
      </c>
      <c r="G93" s="35" t="s">
        <v>199</v>
      </c>
      <c r="H93" s="38" t="s">
        <v>11</v>
      </c>
      <c r="I93" s="49">
        <v>0</v>
      </c>
      <c r="J93" s="49">
        <v>0</v>
      </c>
      <c r="K93" s="49">
        <v>0</v>
      </c>
      <c r="L93" s="33" t="e">
        <f>VLOOKUP(F:F,[1]PdC!$J$5:$T$1165,17,0)</f>
        <v>#N/A</v>
      </c>
      <c r="M93" s="46"/>
      <c r="N93" s="22"/>
      <c r="Q93" s="1">
        <f>+IFERROR(VLOOKUP(C93,#REF!,3,0),0)</f>
        <v>0</v>
      </c>
      <c r="W93" s="33"/>
    </row>
    <row r="94" spans="1:23" ht="15" customHeight="1" x14ac:dyDescent="0.25">
      <c r="A94" s="28" t="s">
        <v>200</v>
      </c>
      <c r="B94" s="41" t="s">
        <v>20</v>
      </c>
      <c r="C94" s="47"/>
      <c r="D94" s="47"/>
      <c r="E94" s="50" t="s">
        <v>201</v>
      </c>
      <c r="F94" s="50" t="s">
        <v>201</v>
      </c>
      <c r="G94" s="41" t="s">
        <v>199</v>
      </c>
      <c r="H94" s="44" t="s">
        <v>18</v>
      </c>
      <c r="I94" s="51">
        <v>0</v>
      </c>
      <c r="J94" s="51"/>
      <c r="K94" s="51">
        <v>0</v>
      </c>
      <c r="L94" s="33" t="e">
        <f>VLOOKUP(F:F,[1]PdC!$J$5:$T$1165,17,0)</f>
        <v>#N/A</v>
      </c>
      <c r="M94" s="40"/>
      <c r="N94" s="22"/>
      <c r="Q94" s="1">
        <f>+IFERROR(VLOOKUP(C94,#REF!,3,0),0)</f>
        <v>0</v>
      </c>
      <c r="W94" s="33"/>
    </row>
    <row r="95" spans="1:23" ht="15" customHeight="1" x14ac:dyDescent="0.25">
      <c r="A95" s="28" t="s">
        <v>200</v>
      </c>
      <c r="B95" s="29" t="s">
        <v>14</v>
      </c>
      <c r="C95" s="29" t="s">
        <v>202</v>
      </c>
      <c r="D95" s="29">
        <v>70010000083</v>
      </c>
      <c r="E95" s="30" t="s">
        <v>203</v>
      </c>
      <c r="F95" s="30" t="s">
        <v>203</v>
      </c>
      <c r="G95" s="29" t="s">
        <v>204</v>
      </c>
      <c r="H95" s="31" t="s">
        <v>18</v>
      </c>
      <c r="I95" s="32">
        <v>0</v>
      </c>
      <c r="J95" s="32"/>
      <c r="K95" s="32">
        <v>0</v>
      </c>
      <c r="L95" s="33" t="e">
        <f>VLOOKUP(F:F,[1]PdC!$J$5:$T$1165,17,0)</f>
        <v>#N/A</v>
      </c>
      <c r="M95" s="40"/>
      <c r="N95" s="22"/>
      <c r="Q95" s="1">
        <f>+IFERROR(VLOOKUP(C95,#REF!,3,0),0)</f>
        <v>0</v>
      </c>
      <c r="T95" s="1" t="e">
        <f>VLOOKUP(F:F,[1]PdC!$F$5:$AE$1164,31,0)</f>
        <v>#REF!</v>
      </c>
      <c r="W95" s="33"/>
    </row>
    <row r="96" spans="1:23" ht="15" customHeight="1" x14ac:dyDescent="0.25">
      <c r="A96" s="28" t="s">
        <v>200</v>
      </c>
      <c r="B96" s="35" t="s">
        <v>20</v>
      </c>
      <c r="C96" s="47"/>
      <c r="D96" s="47"/>
      <c r="E96" s="48" t="s">
        <v>205</v>
      </c>
      <c r="F96" s="48" t="s">
        <v>205</v>
      </c>
      <c r="G96" s="48" t="s">
        <v>206</v>
      </c>
      <c r="H96" s="38" t="s">
        <v>11</v>
      </c>
      <c r="I96" s="49">
        <v>0</v>
      </c>
      <c r="J96" s="49"/>
      <c r="K96" s="49">
        <v>0</v>
      </c>
      <c r="L96" s="33" t="e">
        <f>VLOOKUP(F:F,[1]PdC!$J$5:$T$1165,17,0)</f>
        <v>#N/A</v>
      </c>
      <c r="M96" s="40"/>
      <c r="N96" s="22"/>
      <c r="Q96" s="1">
        <f>+IFERROR(VLOOKUP(C96,#REF!,3,0),0)</f>
        <v>0</v>
      </c>
      <c r="W96" s="33"/>
    </row>
    <row r="97" spans="1:23" ht="15" customHeight="1" x14ac:dyDescent="0.25">
      <c r="A97" s="28" t="s">
        <v>200</v>
      </c>
      <c r="B97" s="41" t="s">
        <v>20</v>
      </c>
      <c r="C97" s="47"/>
      <c r="D97" s="47"/>
      <c r="E97" s="50" t="s">
        <v>207</v>
      </c>
      <c r="F97" s="50" t="s">
        <v>207</v>
      </c>
      <c r="G97" s="41" t="s">
        <v>206</v>
      </c>
      <c r="H97" s="44" t="s">
        <v>18</v>
      </c>
      <c r="I97" s="51">
        <v>0</v>
      </c>
      <c r="J97" s="51"/>
      <c r="K97" s="51">
        <v>0</v>
      </c>
      <c r="L97" s="33" t="e">
        <f>VLOOKUP(F:F,[1]PdC!$J$5:$T$1165,17,0)</f>
        <v>#N/A</v>
      </c>
      <c r="M97" s="40"/>
      <c r="N97" s="22"/>
      <c r="Q97" s="1">
        <f>+IFERROR(VLOOKUP(C97,#REF!,3,0),0)</f>
        <v>0</v>
      </c>
      <c r="W97" s="33"/>
    </row>
    <row r="98" spans="1:23" ht="15" customHeight="1" x14ac:dyDescent="0.25">
      <c r="A98" s="28" t="s">
        <v>200</v>
      </c>
      <c r="B98" s="29" t="s">
        <v>14</v>
      </c>
      <c r="C98" s="29" t="s">
        <v>208</v>
      </c>
      <c r="D98" s="29">
        <v>70010000085</v>
      </c>
      <c r="E98" s="30" t="s">
        <v>209</v>
      </c>
      <c r="F98" s="30" t="s">
        <v>209</v>
      </c>
      <c r="G98" s="29" t="s">
        <v>210</v>
      </c>
      <c r="H98" s="31" t="s">
        <v>18</v>
      </c>
      <c r="I98" s="32">
        <v>491803.56</v>
      </c>
      <c r="J98" s="32"/>
      <c r="K98" s="32">
        <v>491803.56</v>
      </c>
      <c r="L98" s="33" t="e">
        <f>VLOOKUP(F:F,[1]PdC!$J$5:$T$1165,17,0)</f>
        <v>#N/A</v>
      </c>
      <c r="M98" s="40"/>
      <c r="N98" s="22"/>
      <c r="Q98" s="1">
        <f>+IFERROR(VLOOKUP(C98,#REF!,3,0),0)</f>
        <v>0</v>
      </c>
      <c r="T98" s="1" t="e">
        <f>VLOOKUP(F:F,[1]PdC!$F$5:$AE$1164,31,0)</f>
        <v>#REF!</v>
      </c>
      <c r="W98" s="33"/>
    </row>
    <row r="99" spans="1:23" ht="15" customHeight="1" x14ac:dyDescent="0.25">
      <c r="A99" s="28" t="s">
        <v>200</v>
      </c>
      <c r="B99" s="35" t="s">
        <v>20</v>
      </c>
      <c r="C99" s="61"/>
      <c r="D99" s="61"/>
      <c r="E99" s="53" t="s">
        <v>211</v>
      </c>
      <c r="F99" s="53" t="s">
        <v>211</v>
      </c>
      <c r="G99" s="38" t="s">
        <v>212</v>
      </c>
      <c r="H99" s="38" t="s">
        <v>11</v>
      </c>
      <c r="I99" s="39">
        <v>0</v>
      </c>
      <c r="J99" s="39"/>
      <c r="K99" s="39">
        <v>0</v>
      </c>
      <c r="L99" s="33" t="e">
        <f>VLOOKUP(F:F,[1]PdC!$J$5:$T$1165,17,0)</f>
        <v>#N/A</v>
      </c>
      <c r="M99" s="40"/>
      <c r="N99" s="22"/>
      <c r="Q99" s="1">
        <f>+IFERROR(VLOOKUP(C99,#REF!,3,0),0)</f>
        <v>0</v>
      </c>
      <c r="W99" s="33"/>
    </row>
    <row r="100" spans="1:23" ht="15" customHeight="1" x14ac:dyDescent="0.25">
      <c r="A100" s="28" t="s">
        <v>200</v>
      </c>
      <c r="B100" s="41" t="s">
        <v>20</v>
      </c>
      <c r="C100" s="61"/>
      <c r="D100" s="61"/>
      <c r="E100" s="54" t="s">
        <v>213</v>
      </c>
      <c r="F100" s="54" t="s">
        <v>213</v>
      </c>
      <c r="G100" s="44" t="s">
        <v>214</v>
      </c>
      <c r="H100" s="44" t="s">
        <v>18</v>
      </c>
      <c r="I100" s="45">
        <v>0</v>
      </c>
      <c r="J100" s="45"/>
      <c r="K100" s="45">
        <v>0</v>
      </c>
      <c r="L100" s="33" t="e">
        <f>VLOOKUP(F:F,[1]PdC!$J$5:$T$1165,17,0)</f>
        <v>#N/A</v>
      </c>
      <c r="M100" s="40"/>
      <c r="N100" s="22"/>
      <c r="Q100" s="1">
        <f>+IFERROR(VLOOKUP(C100,#REF!,3,0),0)</f>
        <v>0</v>
      </c>
      <c r="W100" s="33"/>
    </row>
    <row r="101" spans="1:23" ht="15" customHeight="1" x14ac:dyDescent="0.25">
      <c r="A101" s="28" t="s">
        <v>200</v>
      </c>
      <c r="B101" s="29" t="s">
        <v>14</v>
      </c>
      <c r="C101" s="29" t="s">
        <v>215</v>
      </c>
      <c r="D101" s="29">
        <v>70010000091</v>
      </c>
      <c r="E101" s="30" t="s">
        <v>216</v>
      </c>
      <c r="F101" s="30" t="s">
        <v>216</v>
      </c>
      <c r="G101" s="29" t="s">
        <v>217</v>
      </c>
      <c r="H101" s="31" t="s">
        <v>18</v>
      </c>
      <c r="I101" s="32">
        <v>0</v>
      </c>
      <c r="J101" s="32"/>
      <c r="K101" s="32">
        <v>0</v>
      </c>
      <c r="L101" s="33" t="e">
        <f>VLOOKUP(F:F,[1]PdC!$J$5:$T$1165,17,0)</f>
        <v>#N/A</v>
      </c>
      <c r="M101" s="40"/>
      <c r="N101" s="22"/>
      <c r="Q101" s="1">
        <f>+IFERROR(VLOOKUP(C101,#REF!,3,0),0)</f>
        <v>0</v>
      </c>
      <c r="T101" s="1" t="e">
        <f>VLOOKUP(F:F,[1]PdC!$F$5:$AE$1164,31,0)</f>
        <v>#REF!</v>
      </c>
      <c r="W101" s="33"/>
    </row>
    <row r="102" spans="1:23" ht="15" customHeight="1" x14ac:dyDescent="0.25">
      <c r="A102" s="28" t="s">
        <v>200</v>
      </c>
      <c r="B102" s="29" t="s">
        <v>14</v>
      </c>
      <c r="C102" s="29" t="s">
        <v>215</v>
      </c>
      <c r="D102" s="29">
        <v>70010000092</v>
      </c>
      <c r="E102" s="30" t="s">
        <v>218</v>
      </c>
      <c r="F102" s="30" t="s">
        <v>218</v>
      </c>
      <c r="G102" s="29" t="s">
        <v>219</v>
      </c>
      <c r="H102" s="31" t="s">
        <v>18</v>
      </c>
      <c r="I102" s="32">
        <v>0</v>
      </c>
      <c r="J102" s="32"/>
      <c r="K102" s="32">
        <v>0</v>
      </c>
      <c r="L102" s="33" t="e">
        <f>VLOOKUP(F:F,[1]PdC!$J$5:$T$1165,17,0)</f>
        <v>#N/A</v>
      </c>
      <c r="M102" s="46"/>
      <c r="N102" s="22"/>
      <c r="Q102" s="1">
        <f>+IFERROR(VLOOKUP(C102,#REF!,3,0),0)</f>
        <v>0</v>
      </c>
      <c r="T102" s="1" t="e">
        <f>VLOOKUP(F:F,[1]PdC!$F$5:$AE$1164,31,0)</f>
        <v>#REF!</v>
      </c>
      <c r="W102" s="33"/>
    </row>
    <row r="103" spans="1:23" ht="15" customHeight="1" x14ac:dyDescent="0.25">
      <c r="A103" s="28" t="s">
        <v>200</v>
      </c>
      <c r="B103" s="29" t="s">
        <v>14</v>
      </c>
      <c r="C103" s="29" t="s">
        <v>215</v>
      </c>
      <c r="D103" s="29">
        <v>70010000093</v>
      </c>
      <c r="E103" s="30" t="s">
        <v>220</v>
      </c>
      <c r="F103" s="30" t="s">
        <v>220</v>
      </c>
      <c r="G103" s="29" t="s">
        <v>221</v>
      </c>
      <c r="H103" s="31" t="s">
        <v>18</v>
      </c>
      <c r="I103" s="32">
        <v>0</v>
      </c>
      <c r="J103" s="32"/>
      <c r="K103" s="32">
        <v>0</v>
      </c>
      <c r="L103" s="33" t="e">
        <f>VLOOKUP(F:F,[1]PdC!$J$5:$T$1165,17,0)</f>
        <v>#N/A</v>
      </c>
      <c r="M103" s="46"/>
      <c r="N103" s="22"/>
      <c r="Q103" s="1">
        <f>+IFERROR(VLOOKUP(C103,#REF!,3,0),0)</f>
        <v>0</v>
      </c>
      <c r="T103" s="1" t="e">
        <f>VLOOKUP(F:F,[1]PdC!$F$5:$AE$1164,31,0)</f>
        <v>#REF!</v>
      </c>
      <c r="W103" s="33"/>
    </row>
    <row r="104" spans="1:23" ht="15" customHeight="1" x14ac:dyDescent="0.25">
      <c r="A104" s="28" t="s">
        <v>200</v>
      </c>
      <c r="B104" s="29" t="s">
        <v>14</v>
      </c>
      <c r="C104" s="29" t="s">
        <v>215</v>
      </c>
      <c r="D104" s="29">
        <v>70010000094</v>
      </c>
      <c r="E104" s="30" t="s">
        <v>222</v>
      </c>
      <c r="F104" s="30" t="s">
        <v>222</v>
      </c>
      <c r="G104" s="29" t="s">
        <v>223</v>
      </c>
      <c r="H104" s="31" t="s">
        <v>18</v>
      </c>
      <c r="I104" s="32">
        <v>0</v>
      </c>
      <c r="J104" s="32"/>
      <c r="K104" s="32">
        <v>0</v>
      </c>
      <c r="L104" s="33" t="e">
        <f>VLOOKUP(F:F,[1]PdC!$J$5:$T$1165,17,0)</f>
        <v>#N/A</v>
      </c>
      <c r="M104" s="46"/>
      <c r="N104" s="22"/>
      <c r="Q104" s="1">
        <f>+IFERROR(VLOOKUP(C104,#REF!,3,0),0)</f>
        <v>0</v>
      </c>
      <c r="T104" s="1" t="e">
        <f>VLOOKUP(F:F,[1]PdC!$F$5:$AE$1164,31,0)</f>
        <v>#REF!</v>
      </c>
      <c r="W104" s="33"/>
    </row>
    <row r="105" spans="1:23" ht="15" customHeight="1" x14ac:dyDescent="0.25">
      <c r="A105" s="28" t="s">
        <v>200</v>
      </c>
      <c r="B105" s="29" t="s">
        <v>14</v>
      </c>
      <c r="C105" s="29" t="s">
        <v>215</v>
      </c>
      <c r="D105" s="29">
        <v>70010000095</v>
      </c>
      <c r="E105" s="30" t="s">
        <v>224</v>
      </c>
      <c r="F105" s="30" t="s">
        <v>224</v>
      </c>
      <c r="G105" s="29" t="s">
        <v>225</v>
      </c>
      <c r="H105" s="31" t="s">
        <v>18</v>
      </c>
      <c r="I105" s="32">
        <v>0</v>
      </c>
      <c r="J105" s="32"/>
      <c r="K105" s="32">
        <v>0</v>
      </c>
      <c r="L105" s="33" t="e">
        <f>VLOOKUP(F:F,[1]PdC!$J$5:$T$1165,17,0)</f>
        <v>#N/A</v>
      </c>
      <c r="M105" s="40"/>
      <c r="N105" s="22"/>
      <c r="Q105" s="1">
        <f>+IFERROR(VLOOKUP(C105,#REF!,3,0),0)</f>
        <v>0</v>
      </c>
      <c r="T105" s="1" t="e">
        <f>VLOOKUP(F:F,[1]PdC!$F$5:$AE$1164,31,0)</f>
        <v>#REF!</v>
      </c>
      <c r="W105" s="33"/>
    </row>
    <row r="106" spans="1:23" ht="15" customHeight="1" x14ac:dyDescent="0.25">
      <c r="A106" s="28" t="s">
        <v>200</v>
      </c>
      <c r="B106" s="29" t="s">
        <v>14</v>
      </c>
      <c r="C106" s="29" t="s">
        <v>215</v>
      </c>
      <c r="D106" s="29">
        <v>70010000096</v>
      </c>
      <c r="E106" s="30" t="s">
        <v>226</v>
      </c>
      <c r="F106" s="30" t="s">
        <v>226</v>
      </c>
      <c r="G106" s="29" t="s">
        <v>227</v>
      </c>
      <c r="H106" s="31" t="s">
        <v>18</v>
      </c>
      <c r="I106" s="32">
        <v>0</v>
      </c>
      <c r="J106" s="32"/>
      <c r="K106" s="32">
        <v>0</v>
      </c>
      <c r="L106" s="33" t="e">
        <f>VLOOKUP(F:F,[1]PdC!$J$5:$T$1165,17,0)</f>
        <v>#N/A</v>
      </c>
      <c r="M106" s="46"/>
      <c r="N106" s="22"/>
      <c r="Q106" s="1">
        <f>+IFERROR(VLOOKUP(C106,#REF!,3,0),0)</f>
        <v>0</v>
      </c>
      <c r="T106" s="1" t="e">
        <f>VLOOKUP(F:F,[1]PdC!$F$5:$AE$1164,31,0)</f>
        <v>#REF!</v>
      </c>
      <c r="W106" s="33"/>
    </row>
    <row r="107" spans="1:23" ht="15" customHeight="1" x14ac:dyDescent="0.25">
      <c r="A107" s="28" t="s">
        <v>200</v>
      </c>
      <c r="B107" s="29" t="s">
        <v>14</v>
      </c>
      <c r="C107" s="29" t="s">
        <v>215</v>
      </c>
      <c r="D107" s="29">
        <v>70010000097</v>
      </c>
      <c r="E107" s="30" t="s">
        <v>228</v>
      </c>
      <c r="F107" s="30" t="s">
        <v>228</v>
      </c>
      <c r="G107" s="29" t="s">
        <v>229</v>
      </c>
      <c r="H107" s="31" t="s">
        <v>18</v>
      </c>
      <c r="I107" s="32">
        <v>0</v>
      </c>
      <c r="J107" s="32"/>
      <c r="K107" s="32">
        <v>0</v>
      </c>
      <c r="L107" s="33" t="e">
        <f>VLOOKUP(F:F,[1]PdC!$J$5:$T$1165,17,0)</f>
        <v>#N/A</v>
      </c>
      <c r="M107" s="46"/>
      <c r="N107" s="22"/>
      <c r="Q107" s="1">
        <f>+IFERROR(VLOOKUP(C107,#REF!,3,0),0)</f>
        <v>0</v>
      </c>
      <c r="T107" s="1" t="e">
        <f>VLOOKUP(F:F,[1]PdC!$F$5:$AE$1164,31,0)</f>
        <v>#REF!</v>
      </c>
      <c r="W107" s="33"/>
    </row>
    <row r="108" spans="1:23" ht="15" customHeight="1" x14ac:dyDescent="0.25">
      <c r="A108" s="28" t="s">
        <v>200</v>
      </c>
      <c r="B108" s="29" t="s">
        <v>14</v>
      </c>
      <c r="C108" s="29" t="s">
        <v>230</v>
      </c>
      <c r="D108" s="29">
        <v>70010000100</v>
      </c>
      <c r="E108" s="30" t="s">
        <v>231</v>
      </c>
      <c r="F108" s="30" t="s">
        <v>231</v>
      </c>
      <c r="G108" s="29" t="s">
        <v>232</v>
      </c>
      <c r="H108" s="31" t="s">
        <v>18</v>
      </c>
      <c r="I108" s="32">
        <v>0</v>
      </c>
      <c r="J108" s="32"/>
      <c r="K108" s="32">
        <v>0</v>
      </c>
      <c r="L108" s="33" t="e">
        <f>VLOOKUP(F:F,[1]PdC!$J$5:$T$1165,17,0)</f>
        <v>#N/A</v>
      </c>
      <c r="M108" s="46"/>
      <c r="N108" s="22"/>
      <c r="Q108" s="1">
        <f>+IFERROR(VLOOKUP(C108,#REF!,3,0),0)</f>
        <v>0</v>
      </c>
      <c r="T108" s="1" t="e">
        <f>VLOOKUP(F:F,[1]PdC!$F$5:$AE$1164,31,0)</f>
        <v>#REF!</v>
      </c>
      <c r="W108" s="33"/>
    </row>
    <row r="109" spans="1:23" ht="15" customHeight="1" x14ac:dyDescent="0.25">
      <c r="A109" s="28" t="s">
        <v>200</v>
      </c>
      <c r="B109" s="29" t="s">
        <v>14</v>
      </c>
      <c r="C109" s="29" t="s">
        <v>230</v>
      </c>
      <c r="D109" s="29">
        <v>70010000101</v>
      </c>
      <c r="E109" s="30" t="s">
        <v>233</v>
      </c>
      <c r="F109" s="30" t="s">
        <v>233</v>
      </c>
      <c r="G109" s="29" t="s">
        <v>234</v>
      </c>
      <c r="H109" s="31" t="s">
        <v>18</v>
      </c>
      <c r="I109" s="32">
        <v>0</v>
      </c>
      <c r="J109" s="32"/>
      <c r="K109" s="32">
        <v>0</v>
      </c>
      <c r="L109" s="33" t="e">
        <f>VLOOKUP(F:F,[1]PdC!$J$5:$T$1165,17,0)</f>
        <v>#N/A</v>
      </c>
      <c r="M109" s="46"/>
      <c r="N109" s="22"/>
      <c r="Q109" s="1">
        <f>+IFERROR(VLOOKUP(C109,#REF!,3,0),0)</f>
        <v>0</v>
      </c>
      <c r="T109" s="1" t="e">
        <f>VLOOKUP(F:F,[1]PdC!$F$5:$AE$1164,31,0)</f>
        <v>#REF!</v>
      </c>
      <c r="W109" s="33"/>
    </row>
    <row r="110" spans="1:23" ht="15" customHeight="1" x14ac:dyDescent="0.25">
      <c r="A110" s="28" t="s">
        <v>200</v>
      </c>
      <c r="B110" s="29" t="s">
        <v>14</v>
      </c>
      <c r="C110" s="29" t="s">
        <v>230</v>
      </c>
      <c r="D110" s="29">
        <v>70010000102</v>
      </c>
      <c r="E110" s="30" t="s">
        <v>235</v>
      </c>
      <c r="F110" s="30" t="s">
        <v>235</v>
      </c>
      <c r="G110" s="29" t="s">
        <v>236</v>
      </c>
      <c r="H110" s="31" t="s">
        <v>18</v>
      </c>
      <c r="I110" s="32">
        <v>0</v>
      </c>
      <c r="J110" s="32"/>
      <c r="K110" s="32">
        <v>0</v>
      </c>
      <c r="L110" s="33" t="e">
        <f>VLOOKUP(F:F,[1]PdC!$J$5:$T$1165,17,0)</f>
        <v>#N/A</v>
      </c>
      <c r="M110" s="46"/>
      <c r="N110" s="22"/>
      <c r="Q110" s="1">
        <f>+IFERROR(VLOOKUP(C110,#REF!,3,0),0)</f>
        <v>0</v>
      </c>
      <c r="T110" s="1" t="e">
        <f>VLOOKUP(F:F,[1]PdC!$F$5:$AE$1164,31,0)</f>
        <v>#REF!</v>
      </c>
      <c r="W110" s="33"/>
    </row>
    <row r="111" spans="1:23" ht="15" customHeight="1" x14ac:dyDescent="0.25">
      <c r="A111" s="28" t="s">
        <v>200</v>
      </c>
      <c r="B111" s="29" t="s">
        <v>14</v>
      </c>
      <c r="C111" s="29" t="s">
        <v>230</v>
      </c>
      <c r="D111" s="29">
        <v>70010000103</v>
      </c>
      <c r="E111" s="30" t="s">
        <v>237</v>
      </c>
      <c r="F111" s="30" t="s">
        <v>237</v>
      </c>
      <c r="G111" s="29" t="s">
        <v>238</v>
      </c>
      <c r="H111" s="31" t="s">
        <v>18</v>
      </c>
      <c r="I111" s="32">
        <v>0</v>
      </c>
      <c r="J111" s="32"/>
      <c r="K111" s="32">
        <v>0</v>
      </c>
      <c r="L111" s="33" t="e">
        <f>VLOOKUP(F:F,[1]PdC!$J$5:$T$1165,17,0)</f>
        <v>#N/A</v>
      </c>
      <c r="M111" s="46"/>
      <c r="N111" s="22"/>
      <c r="Q111" s="1">
        <f>+IFERROR(VLOOKUP(C111,#REF!,3,0),0)</f>
        <v>0</v>
      </c>
      <c r="T111" s="1" t="e">
        <f>VLOOKUP(F:F,[1]PdC!$F$5:$AE$1164,31,0)</f>
        <v>#REF!</v>
      </c>
      <c r="W111" s="33"/>
    </row>
    <row r="112" spans="1:23" ht="15" customHeight="1" x14ac:dyDescent="0.25">
      <c r="A112" s="28" t="s">
        <v>200</v>
      </c>
      <c r="B112" s="29" t="s">
        <v>14</v>
      </c>
      <c r="C112" s="29" t="s">
        <v>230</v>
      </c>
      <c r="D112" s="29">
        <v>70010000104</v>
      </c>
      <c r="E112" s="30" t="s">
        <v>239</v>
      </c>
      <c r="F112" s="30" t="s">
        <v>239</v>
      </c>
      <c r="G112" s="29" t="s">
        <v>240</v>
      </c>
      <c r="H112" s="31" t="s">
        <v>18</v>
      </c>
      <c r="I112" s="32">
        <v>0</v>
      </c>
      <c r="J112" s="32"/>
      <c r="K112" s="32">
        <v>0</v>
      </c>
      <c r="L112" s="33" t="e">
        <f>VLOOKUP(F:F,[1]PdC!$J$5:$T$1165,17,0)</f>
        <v>#N/A</v>
      </c>
      <c r="M112" s="46"/>
      <c r="N112" s="22"/>
      <c r="Q112" s="1">
        <f>+IFERROR(VLOOKUP(C112,#REF!,3,0),0)</f>
        <v>0</v>
      </c>
      <c r="T112" s="1" t="e">
        <f>VLOOKUP(F:F,[1]PdC!$F$5:$AE$1164,31,0)</f>
        <v>#REF!</v>
      </c>
      <c r="W112" s="33"/>
    </row>
    <row r="113" spans="1:23" ht="15" customHeight="1" x14ac:dyDescent="0.25">
      <c r="A113" s="16"/>
      <c r="B113" s="29" t="s">
        <v>14</v>
      </c>
      <c r="C113" s="29" t="s">
        <v>230</v>
      </c>
      <c r="D113" s="29">
        <v>70010000105</v>
      </c>
      <c r="E113" s="30" t="s">
        <v>241</v>
      </c>
      <c r="F113" s="30" t="s">
        <v>241</v>
      </c>
      <c r="G113" s="29" t="s">
        <v>242</v>
      </c>
      <c r="H113" s="31" t="s">
        <v>18</v>
      </c>
      <c r="I113" s="32">
        <v>0</v>
      </c>
      <c r="J113" s="32">
        <v>0</v>
      </c>
      <c r="K113" s="32">
        <v>0</v>
      </c>
      <c r="L113" s="33" t="e">
        <f>VLOOKUP(F:F,[1]PdC!$J$5:$T$1165,17,0)</f>
        <v>#N/A</v>
      </c>
      <c r="M113" s="46"/>
      <c r="N113" s="22"/>
      <c r="Q113" s="1">
        <f>+IFERROR(VLOOKUP(C113,#REF!,3,0),0)</f>
        <v>0</v>
      </c>
      <c r="T113" s="1" t="e">
        <f>VLOOKUP(F:F,[1]PdC!$F$5:$AE$1164,31,0)</f>
        <v>#REF!</v>
      </c>
      <c r="W113" s="33"/>
    </row>
    <row r="114" spans="1:23" ht="15" customHeight="1" x14ac:dyDescent="0.25">
      <c r="A114" s="28" t="s">
        <v>243</v>
      </c>
      <c r="B114" s="29" t="s">
        <v>14</v>
      </c>
      <c r="C114" s="29" t="s">
        <v>244</v>
      </c>
      <c r="D114" s="29">
        <v>70010000106</v>
      </c>
      <c r="E114" s="30" t="s">
        <v>245</v>
      </c>
      <c r="F114" s="30" t="s">
        <v>245</v>
      </c>
      <c r="G114" s="29" t="s">
        <v>246</v>
      </c>
      <c r="H114" s="31" t="s">
        <v>18</v>
      </c>
      <c r="I114" s="32">
        <v>0</v>
      </c>
      <c r="J114" s="32"/>
      <c r="K114" s="32">
        <v>0</v>
      </c>
      <c r="L114" s="33" t="e">
        <f>VLOOKUP(F:F,[1]PdC!$J$5:$T$1165,17,0)</f>
        <v>#N/A</v>
      </c>
      <c r="M114" s="46"/>
      <c r="N114" s="22"/>
      <c r="Q114" s="1">
        <f>+IFERROR(VLOOKUP(C114,#REF!,3,0),0)</f>
        <v>0</v>
      </c>
      <c r="T114" s="1" t="e">
        <f>VLOOKUP(F:F,[1]PdC!$F$5:$AE$1164,31,0)</f>
        <v>#REF!</v>
      </c>
      <c r="W114" s="33"/>
    </row>
    <row r="115" spans="1:23" ht="15" customHeight="1" x14ac:dyDescent="0.25">
      <c r="A115" s="28" t="s">
        <v>243</v>
      </c>
      <c r="B115" s="29" t="s">
        <v>14</v>
      </c>
      <c r="C115" s="29" t="s">
        <v>247</v>
      </c>
      <c r="D115" s="29">
        <v>70010000107</v>
      </c>
      <c r="E115" s="30" t="s">
        <v>248</v>
      </c>
      <c r="F115" s="30" t="s">
        <v>248</v>
      </c>
      <c r="G115" s="29" t="s">
        <v>249</v>
      </c>
      <c r="H115" s="31" t="s">
        <v>18</v>
      </c>
      <c r="I115" s="32">
        <v>0</v>
      </c>
      <c r="J115" s="32"/>
      <c r="K115" s="32">
        <v>0</v>
      </c>
      <c r="L115" s="33" t="e">
        <f>VLOOKUP(F:F,[1]PdC!$J$5:$T$1165,17,0)</f>
        <v>#N/A</v>
      </c>
      <c r="M115" s="46"/>
      <c r="N115" s="22"/>
      <c r="Q115" s="1">
        <f>+IFERROR(VLOOKUP(C115,#REF!,3,0),0)</f>
        <v>0</v>
      </c>
      <c r="T115" s="1" t="e">
        <f>VLOOKUP(F:F,[1]PdC!$F$5:$AE$1164,31,0)</f>
        <v>#REF!</v>
      </c>
      <c r="W115" s="33"/>
    </row>
    <row r="116" spans="1:23" ht="15" customHeight="1" x14ac:dyDescent="0.25">
      <c r="A116" s="28" t="s">
        <v>243</v>
      </c>
      <c r="B116" s="29" t="s">
        <v>14</v>
      </c>
      <c r="C116" s="29" t="s">
        <v>247</v>
      </c>
      <c r="D116" s="29">
        <v>70010000108</v>
      </c>
      <c r="E116" s="30" t="s">
        <v>250</v>
      </c>
      <c r="F116" s="30" t="s">
        <v>250</v>
      </c>
      <c r="G116" s="29" t="s">
        <v>251</v>
      </c>
      <c r="H116" s="31" t="s">
        <v>18</v>
      </c>
      <c r="I116" s="32">
        <v>0</v>
      </c>
      <c r="J116" s="32"/>
      <c r="K116" s="32">
        <v>0</v>
      </c>
      <c r="L116" s="33" t="e">
        <f>VLOOKUP(F:F,[1]PdC!$J$5:$T$1165,17,0)</f>
        <v>#N/A</v>
      </c>
      <c r="M116" s="46"/>
      <c r="N116" s="22"/>
      <c r="Q116" s="1">
        <f>+IFERROR(VLOOKUP(C116,#REF!,3,0),0)</f>
        <v>0</v>
      </c>
      <c r="T116" s="1" t="e">
        <f>VLOOKUP(F:F,[1]PdC!$F$5:$AE$1164,31,0)</f>
        <v>#REF!</v>
      </c>
      <c r="W116" s="33"/>
    </row>
    <row r="117" spans="1:23" ht="15" customHeight="1" x14ac:dyDescent="0.25">
      <c r="A117" s="28" t="s">
        <v>243</v>
      </c>
      <c r="B117" s="29" t="s">
        <v>14</v>
      </c>
      <c r="C117" s="29" t="s">
        <v>252</v>
      </c>
      <c r="D117" s="29">
        <v>70010000109</v>
      </c>
      <c r="E117" s="30" t="s">
        <v>253</v>
      </c>
      <c r="F117" s="30" t="s">
        <v>253</v>
      </c>
      <c r="G117" s="29" t="s">
        <v>254</v>
      </c>
      <c r="H117" s="31" t="s">
        <v>18</v>
      </c>
      <c r="I117" s="32">
        <v>0</v>
      </c>
      <c r="J117" s="32"/>
      <c r="K117" s="32">
        <v>0</v>
      </c>
      <c r="L117" s="33" t="e">
        <f>VLOOKUP(F:F,[1]PdC!$J$5:$T$1165,17,0)</f>
        <v>#N/A</v>
      </c>
      <c r="M117" s="40"/>
      <c r="N117" s="22"/>
      <c r="Q117" s="1">
        <f>+IFERROR(VLOOKUP(C117,#REF!,3,0),0)</f>
        <v>0</v>
      </c>
      <c r="T117" s="1" t="e">
        <f>VLOOKUP(F:F,[1]PdC!$F$5:$AE$1164,31,0)</f>
        <v>#REF!</v>
      </c>
      <c r="W117" s="33"/>
    </row>
    <row r="118" spans="1:23" ht="15" customHeight="1" x14ac:dyDescent="0.25">
      <c r="A118" s="28" t="s">
        <v>243</v>
      </c>
      <c r="B118" s="29" t="s">
        <v>14</v>
      </c>
      <c r="C118" s="29" t="s">
        <v>255</v>
      </c>
      <c r="D118" s="29">
        <v>70010000110</v>
      </c>
      <c r="E118" s="30" t="s">
        <v>256</v>
      </c>
      <c r="F118" s="30" t="s">
        <v>256</v>
      </c>
      <c r="G118" s="29" t="s">
        <v>257</v>
      </c>
      <c r="H118" s="31" t="s">
        <v>18</v>
      </c>
      <c r="I118" s="32">
        <v>0</v>
      </c>
      <c r="J118" s="32"/>
      <c r="K118" s="32">
        <v>0</v>
      </c>
      <c r="L118" s="33" t="e">
        <f>VLOOKUP(F:F,[1]PdC!$J$5:$T$1165,17,0)</f>
        <v>#N/A</v>
      </c>
      <c r="M118" s="40"/>
      <c r="N118" s="22"/>
      <c r="Q118" s="1">
        <f>+IFERROR(VLOOKUP(C118,#REF!,3,0),0)</f>
        <v>0</v>
      </c>
      <c r="T118" s="1" t="e">
        <f>VLOOKUP(F:F,[1]PdC!$F$5:$AE$1164,31,0)</f>
        <v>#REF!</v>
      </c>
      <c r="W118" s="33"/>
    </row>
    <row r="119" spans="1:23" ht="15" customHeight="1" x14ac:dyDescent="0.25">
      <c r="A119" s="28" t="s">
        <v>243</v>
      </c>
      <c r="B119" s="29" t="s">
        <v>14</v>
      </c>
      <c r="C119" s="29" t="s">
        <v>255</v>
      </c>
      <c r="D119" s="29">
        <v>70010000111</v>
      </c>
      <c r="E119" s="30" t="s">
        <v>258</v>
      </c>
      <c r="F119" s="30" t="s">
        <v>258</v>
      </c>
      <c r="G119" s="29" t="s">
        <v>259</v>
      </c>
      <c r="H119" s="31" t="s">
        <v>18</v>
      </c>
      <c r="I119" s="32">
        <v>0</v>
      </c>
      <c r="J119" s="32"/>
      <c r="K119" s="32">
        <v>0</v>
      </c>
      <c r="L119" s="33" t="e">
        <f>VLOOKUP(F:F,[1]PdC!$J$5:$T$1165,17,0)</f>
        <v>#N/A</v>
      </c>
      <c r="M119" s="46"/>
      <c r="N119" s="22"/>
      <c r="Q119" s="1">
        <f>+IFERROR(VLOOKUP(C119,#REF!,3,0),0)</f>
        <v>0</v>
      </c>
      <c r="T119" s="1" t="e">
        <f>VLOOKUP(F:F,[1]PdC!$F$5:$AE$1164,31,0)</f>
        <v>#REF!</v>
      </c>
      <c r="W119" s="33"/>
    </row>
    <row r="120" spans="1:23" ht="15" customHeight="1" x14ac:dyDescent="0.25">
      <c r="A120" s="28" t="s">
        <v>243</v>
      </c>
      <c r="B120" s="29" t="s">
        <v>14</v>
      </c>
      <c r="C120" s="29" t="s">
        <v>260</v>
      </c>
      <c r="D120" s="29">
        <v>70010000112</v>
      </c>
      <c r="E120" s="30" t="s">
        <v>261</v>
      </c>
      <c r="F120" s="30" t="s">
        <v>261</v>
      </c>
      <c r="G120" s="29" t="s">
        <v>262</v>
      </c>
      <c r="H120" s="31" t="s">
        <v>18</v>
      </c>
      <c r="I120" s="32">
        <v>0</v>
      </c>
      <c r="J120" s="32"/>
      <c r="K120" s="32">
        <v>0</v>
      </c>
      <c r="L120" s="33" t="e">
        <f>VLOOKUP(F:F,[1]PdC!$J$5:$T$1165,17,0)</f>
        <v>#N/A</v>
      </c>
      <c r="M120" s="46"/>
      <c r="N120" s="22"/>
      <c r="Q120" s="1">
        <f>+IFERROR(VLOOKUP(C120,#REF!,3,0),0)</f>
        <v>0</v>
      </c>
      <c r="T120" s="1" t="e">
        <f>VLOOKUP(F:F,[1]PdC!$F$5:$AE$1164,31,0)</f>
        <v>#REF!</v>
      </c>
      <c r="W120" s="33"/>
    </row>
    <row r="121" spans="1:23" ht="15" customHeight="1" x14ac:dyDescent="0.25">
      <c r="A121" s="28" t="s">
        <v>243</v>
      </c>
      <c r="B121" s="29" t="s">
        <v>14</v>
      </c>
      <c r="C121" s="29" t="s">
        <v>126</v>
      </c>
      <c r="D121" s="29">
        <v>70010000240</v>
      </c>
      <c r="E121" s="30" t="s">
        <v>263</v>
      </c>
      <c r="F121" s="30" t="s">
        <v>263</v>
      </c>
      <c r="G121" s="29" t="s">
        <v>264</v>
      </c>
      <c r="H121" s="31" t="s">
        <v>18</v>
      </c>
      <c r="I121" s="32">
        <v>0</v>
      </c>
      <c r="J121" s="32"/>
      <c r="K121" s="32">
        <v>0</v>
      </c>
      <c r="L121" s="33" t="e">
        <f>VLOOKUP(F:F,[1]PdC!$J$5:$T$1165,17,0)</f>
        <v>#N/A</v>
      </c>
      <c r="M121" s="46"/>
      <c r="N121" s="22"/>
      <c r="Q121" s="1">
        <f>+IFERROR(VLOOKUP(C121,#REF!,3,0),0)</f>
        <v>0</v>
      </c>
      <c r="T121" s="1" t="e">
        <f>VLOOKUP(F:F,[1]PdC!$F$5:$AE$1164,31,0)</f>
        <v>#REF!</v>
      </c>
      <c r="W121" s="33"/>
    </row>
    <row r="122" spans="1:23" ht="15" customHeight="1" x14ac:dyDescent="0.25">
      <c r="A122" s="28" t="s">
        <v>243</v>
      </c>
      <c r="B122" s="35" t="s">
        <v>20</v>
      </c>
      <c r="C122" s="61"/>
      <c r="D122" s="61"/>
      <c r="E122" s="53" t="s">
        <v>265</v>
      </c>
      <c r="F122" s="53" t="s">
        <v>265</v>
      </c>
      <c r="G122" s="35" t="s">
        <v>266</v>
      </c>
      <c r="H122" s="38" t="s">
        <v>11</v>
      </c>
      <c r="I122" s="49">
        <v>0</v>
      </c>
      <c r="J122" s="49"/>
      <c r="K122" s="49">
        <v>0</v>
      </c>
      <c r="L122" s="33" t="e">
        <f>VLOOKUP(F:F,[1]PdC!$J$5:$T$1165,17,0)</f>
        <v>#N/A</v>
      </c>
      <c r="M122" s="40"/>
      <c r="N122" s="22"/>
      <c r="Q122" s="1">
        <f>+IFERROR(VLOOKUP(C122,#REF!,3,0),0)</f>
        <v>0</v>
      </c>
      <c r="W122" s="33"/>
    </row>
    <row r="123" spans="1:23" ht="15" customHeight="1" x14ac:dyDescent="0.25">
      <c r="A123" s="28" t="s">
        <v>243</v>
      </c>
      <c r="B123" s="41" t="s">
        <v>20</v>
      </c>
      <c r="C123" s="59"/>
      <c r="D123" s="59"/>
      <c r="E123" s="60" t="s">
        <v>267</v>
      </c>
      <c r="F123" s="60" t="s">
        <v>267</v>
      </c>
      <c r="G123" s="44" t="s">
        <v>266</v>
      </c>
      <c r="H123" s="41" t="s">
        <v>18</v>
      </c>
      <c r="I123" s="45">
        <v>0</v>
      </c>
      <c r="J123" s="45"/>
      <c r="K123" s="45">
        <v>0</v>
      </c>
      <c r="L123" s="33" t="e">
        <f>VLOOKUP(F:F,[1]PdC!$J$5:$T$1165,17,0)</f>
        <v>#N/A</v>
      </c>
      <c r="M123" s="40"/>
      <c r="N123" s="22"/>
      <c r="Q123" s="1">
        <f>+IFERROR(VLOOKUP(C123,#REF!,3,0),0)</f>
        <v>0</v>
      </c>
      <c r="W123" s="33"/>
    </row>
    <row r="124" spans="1:23" ht="15" customHeight="1" x14ac:dyDescent="0.25">
      <c r="A124" s="28" t="s">
        <v>243</v>
      </c>
      <c r="B124" s="29" t="s">
        <v>14</v>
      </c>
      <c r="C124" s="62" t="s">
        <v>208</v>
      </c>
      <c r="D124" s="29">
        <v>70010000245</v>
      </c>
      <c r="E124" s="30" t="s">
        <v>268</v>
      </c>
      <c r="F124" s="30" t="s">
        <v>268</v>
      </c>
      <c r="G124" s="31" t="s">
        <v>269</v>
      </c>
      <c r="H124" s="31" t="s">
        <v>18</v>
      </c>
      <c r="I124" s="63">
        <v>0</v>
      </c>
      <c r="J124" s="63"/>
      <c r="K124" s="63">
        <v>0</v>
      </c>
      <c r="L124" s="33" t="e">
        <f>VLOOKUP(F:F,[1]PdC!$J$5:$T$1165,17,0)</f>
        <v>#N/A</v>
      </c>
      <c r="M124" s="46"/>
      <c r="N124" s="22"/>
      <c r="Q124" s="1">
        <f>+IFERROR(VLOOKUP(C124,#REF!,3,0),0)</f>
        <v>0</v>
      </c>
      <c r="T124" s="1" t="e">
        <f>VLOOKUP(F:F,[1]PdC!$F$5:$AE$1164,31,0)</f>
        <v>#N/A</v>
      </c>
      <c r="W124" s="33"/>
    </row>
    <row r="125" spans="1:23" ht="15" customHeight="1" x14ac:dyDescent="0.25">
      <c r="A125" s="28" t="s">
        <v>243</v>
      </c>
      <c r="B125" s="35" t="s">
        <v>20</v>
      </c>
      <c r="C125" s="61"/>
      <c r="D125" s="61"/>
      <c r="E125" s="53" t="s">
        <v>270</v>
      </c>
      <c r="F125" s="53" t="s">
        <v>270</v>
      </c>
      <c r="G125" s="35" t="s">
        <v>271</v>
      </c>
      <c r="H125" s="38" t="s">
        <v>11</v>
      </c>
      <c r="I125" s="49">
        <v>0</v>
      </c>
      <c r="J125" s="49"/>
      <c r="K125" s="49">
        <v>0</v>
      </c>
      <c r="L125" s="33" t="e">
        <f>VLOOKUP(F:F,[1]PdC!$J$5:$T$1165,17,0)</f>
        <v>#N/A</v>
      </c>
      <c r="M125" s="46"/>
      <c r="N125" s="22"/>
      <c r="Q125" s="1">
        <f>+IFERROR(VLOOKUP(C125,#REF!,3,0),0)</f>
        <v>0</v>
      </c>
      <c r="W125" s="33"/>
    </row>
    <row r="126" spans="1:23" ht="15" customHeight="1" x14ac:dyDescent="0.25">
      <c r="A126" s="28" t="s">
        <v>243</v>
      </c>
      <c r="B126" s="41" t="s">
        <v>20</v>
      </c>
      <c r="C126" s="61"/>
      <c r="D126" s="61"/>
      <c r="E126" s="54" t="s">
        <v>272</v>
      </c>
      <c r="F126" s="54" t="s">
        <v>272</v>
      </c>
      <c r="G126" s="44" t="s">
        <v>271</v>
      </c>
      <c r="H126" s="44" t="s">
        <v>18</v>
      </c>
      <c r="I126" s="45">
        <v>0</v>
      </c>
      <c r="J126" s="45"/>
      <c r="K126" s="45">
        <v>0</v>
      </c>
      <c r="L126" s="33" t="e">
        <f>VLOOKUP(F:F,[1]PdC!$J$5:$T$1165,17,0)</f>
        <v>#N/A</v>
      </c>
      <c r="M126" s="46"/>
      <c r="N126" s="22"/>
      <c r="Q126" s="1">
        <f>+IFERROR(VLOOKUP(C126,#REF!,3,0),0)</f>
        <v>0</v>
      </c>
      <c r="W126" s="33"/>
    </row>
    <row r="127" spans="1:23" ht="15" customHeight="1" x14ac:dyDescent="0.25">
      <c r="A127" s="28" t="s">
        <v>243</v>
      </c>
      <c r="B127" s="23" t="s">
        <v>8</v>
      </c>
      <c r="C127" s="24"/>
      <c r="D127" s="24">
        <v>700105</v>
      </c>
      <c r="E127" s="25" t="s">
        <v>273</v>
      </c>
      <c r="F127" s="25" t="s">
        <v>273</v>
      </c>
      <c r="G127" s="26" t="s">
        <v>274</v>
      </c>
      <c r="H127" s="26" t="s">
        <v>11</v>
      </c>
      <c r="I127" s="27">
        <v>0</v>
      </c>
      <c r="J127" s="27"/>
      <c r="K127" s="27">
        <v>0</v>
      </c>
      <c r="L127" s="33" t="e">
        <f>VLOOKUP(F:F,[1]PdC!$J$5:$T$1165,17,0)</f>
        <v>#N/A</v>
      </c>
      <c r="M127" s="40"/>
      <c r="N127" s="22"/>
      <c r="Q127" s="1">
        <f>+IFERROR(VLOOKUP(C127,#REF!,3,0),0)</f>
        <v>0</v>
      </c>
      <c r="T127" s="1" t="e">
        <f>VLOOKUP(F:F,[1]PdC!$F$5:$AE$1164,31,0)</f>
        <v>#REF!</v>
      </c>
      <c r="W127" s="33"/>
    </row>
    <row r="128" spans="1:23" ht="15" customHeight="1" x14ac:dyDescent="0.25">
      <c r="A128" s="28" t="s">
        <v>243</v>
      </c>
      <c r="B128" s="29" t="s">
        <v>14</v>
      </c>
      <c r="C128" s="29" t="s">
        <v>275</v>
      </c>
      <c r="D128" s="29">
        <v>70010500005</v>
      </c>
      <c r="E128" s="30" t="s">
        <v>276</v>
      </c>
      <c r="F128" s="30" t="s">
        <v>276</v>
      </c>
      <c r="G128" s="29" t="s">
        <v>277</v>
      </c>
      <c r="H128" s="31" t="s">
        <v>18</v>
      </c>
      <c r="I128" s="32">
        <v>148368.73000000001</v>
      </c>
      <c r="J128" s="32"/>
      <c r="K128" s="32">
        <v>148368.73000000001</v>
      </c>
      <c r="L128" s="33" t="e">
        <f>VLOOKUP(F:F,[1]PdC!$J$5:$T$1165,17,0)</f>
        <v>#N/A</v>
      </c>
      <c r="M128" s="46"/>
      <c r="N128" s="22"/>
      <c r="Q128" s="1">
        <f>+IFERROR(VLOOKUP(C128,#REF!,3,0),0)</f>
        <v>0</v>
      </c>
      <c r="T128" s="1" t="e">
        <f>VLOOKUP(F:F,[1]PdC!$F$5:$AE$1164,31,0)</f>
        <v>#REF!</v>
      </c>
      <c r="W128" s="33"/>
    </row>
    <row r="129" spans="1:23" ht="15" customHeight="1" x14ac:dyDescent="0.25">
      <c r="A129" s="16"/>
      <c r="B129" s="35" t="s">
        <v>20</v>
      </c>
      <c r="C129" s="47"/>
      <c r="D129" s="47"/>
      <c r="E129" s="53" t="s">
        <v>278</v>
      </c>
      <c r="F129" s="53" t="s">
        <v>278</v>
      </c>
      <c r="G129" s="35" t="s">
        <v>279</v>
      </c>
      <c r="H129" s="38" t="s">
        <v>11</v>
      </c>
      <c r="I129" s="49">
        <v>0</v>
      </c>
      <c r="J129" s="49">
        <v>0</v>
      </c>
      <c r="K129" s="49">
        <v>0</v>
      </c>
      <c r="L129" s="33" t="e">
        <f>VLOOKUP(F:F,[1]PdC!$J$5:$T$1165,17,0)</f>
        <v>#N/A</v>
      </c>
      <c r="M129" s="46"/>
      <c r="N129" s="22"/>
      <c r="Q129" s="1">
        <f>+IFERROR(VLOOKUP(C129,#REF!,3,0),0)</f>
        <v>0</v>
      </c>
      <c r="W129" s="33"/>
    </row>
    <row r="130" spans="1:23" ht="15" customHeight="1" x14ac:dyDescent="0.25">
      <c r="A130" s="28" t="s">
        <v>280</v>
      </c>
      <c r="B130" s="41" t="s">
        <v>20</v>
      </c>
      <c r="C130" s="47"/>
      <c r="D130" s="47"/>
      <c r="E130" s="54" t="s">
        <v>281</v>
      </c>
      <c r="F130" s="54" t="s">
        <v>281</v>
      </c>
      <c r="G130" s="41" t="s">
        <v>279</v>
      </c>
      <c r="H130" s="44" t="s">
        <v>18</v>
      </c>
      <c r="I130" s="51">
        <v>0</v>
      </c>
      <c r="J130" s="51"/>
      <c r="K130" s="51">
        <v>0</v>
      </c>
      <c r="L130" s="33" t="e">
        <f>VLOOKUP(F:F,[1]PdC!$J$5:$T$1165,17,0)</f>
        <v>#N/A</v>
      </c>
      <c r="M130" s="46"/>
      <c r="N130" s="22"/>
      <c r="Q130" s="1">
        <f>+IFERROR(VLOOKUP(C130,#REF!,3,0),0)</f>
        <v>0</v>
      </c>
      <c r="W130" s="33"/>
    </row>
    <row r="131" spans="1:23" ht="15" customHeight="1" x14ac:dyDescent="0.25">
      <c r="A131" s="28" t="s">
        <v>280</v>
      </c>
      <c r="B131" s="29" t="s">
        <v>14</v>
      </c>
      <c r="C131" s="29" t="s">
        <v>282</v>
      </c>
      <c r="D131" s="29">
        <v>70010500010</v>
      </c>
      <c r="E131" s="30" t="s">
        <v>283</v>
      </c>
      <c r="F131" s="30" t="s">
        <v>283</v>
      </c>
      <c r="G131" s="29" t="s">
        <v>284</v>
      </c>
      <c r="H131" s="31" t="s">
        <v>18</v>
      </c>
      <c r="I131" s="32">
        <v>1008241.78</v>
      </c>
      <c r="J131" s="32"/>
      <c r="K131" s="32">
        <v>1008241.78</v>
      </c>
      <c r="L131" s="33" t="e">
        <f>VLOOKUP(F:F,[1]PdC!$J$5:$T$1165,17,0)</f>
        <v>#N/A</v>
      </c>
      <c r="M131" s="46"/>
      <c r="N131" s="22"/>
      <c r="Q131" s="1">
        <f>+IFERROR(VLOOKUP(C131,#REF!,3,0),0)</f>
        <v>0</v>
      </c>
      <c r="T131" s="1" t="e">
        <f>VLOOKUP(F:F,[1]PdC!$F$5:$AE$1164,31,0)</f>
        <v>#REF!</v>
      </c>
      <c r="W131" s="33"/>
    </row>
    <row r="132" spans="1:23" ht="15" customHeight="1" x14ac:dyDescent="0.25">
      <c r="A132" s="28" t="s">
        <v>280</v>
      </c>
      <c r="B132" s="35" t="s">
        <v>20</v>
      </c>
      <c r="C132" s="47"/>
      <c r="D132" s="47"/>
      <c r="E132" s="53" t="s">
        <v>285</v>
      </c>
      <c r="F132" s="53" t="s">
        <v>285</v>
      </c>
      <c r="G132" s="35" t="s">
        <v>286</v>
      </c>
      <c r="H132" s="38" t="s">
        <v>11</v>
      </c>
      <c r="I132" s="49">
        <v>0</v>
      </c>
      <c r="J132" s="49"/>
      <c r="K132" s="49">
        <v>0</v>
      </c>
      <c r="L132" s="33" t="e">
        <f>VLOOKUP(F:F,[1]PdC!$J$5:$T$1165,17,0)</f>
        <v>#N/A</v>
      </c>
      <c r="M132" s="46"/>
      <c r="N132" s="22"/>
      <c r="Q132" s="1">
        <f>+IFERROR(VLOOKUP(C132,#REF!,3,0),0)</f>
        <v>0</v>
      </c>
      <c r="W132" s="33"/>
    </row>
    <row r="133" spans="1:23" ht="15" customHeight="1" x14ac:dyDescent="0.25">
      <c r="A133" s="28" t="s">
        <v>280</v>
      </c>
      <c r="B133" s="41" t="s">
        <v>20</v>
      </c>
      <c r="C133" s="47"/>
      <c r="D133" s="47"/>
      <c r="E133" s="54" t="s">
        <v>287</v>
      </c>
      <c r="F133" s="54" t="s">
        <v>287</v>
      </c>
      <c r="G133" s="41" t="s">
        <v>286</v>
      </c>
      <c r="H133" s="44" t="s">
        <v>18</v>
      </c>
      <c r="I133" s="51">
        <v>0</v>
      </c>
      <c r="J133" s="51"/>
      <c r="K133" s="51">
        <v>0</v>
      </c>
      <c r="L133" s="33" t="e">
        <f>VLOOKUP(F:F,[1]PdC!$J$5:$T$1165,17,0)</f>
        <v>#N/A</v>
      </c>
      <c r="M133" s="40"/>
      <c r="N133" s="22"/>
      <c r="Q133" s="1">
        <f>+IFERROR(VLOOKUP(C133,#REF!,3,0),0)</f>
        <v>0</v>
      </c>
      <c r="W133" s="33"/>
    </row>
    <row r="134" spans="1:23" ht="15" customHeight="1" x14ac:dyDescent="0.25">
      <c r="A134" s="28" t="s">
        <v>280</v>
      </c>
      <c r="B134" s="29" t="s">
        <v>14</v>
      </c>
      <c r="C134" s="29" t="s">
        <v>288</v>
      </c>
      <c r="D134" s="29">
        <v>70010500015</v>
      </c>
      <c r="E134" s="30" t="s">
        <v>289</v>
      </c>
      <c r="F134" s="30" t="s">
        <v>289</v>
      </c>
      <c r="G134" s="29" t="s">
        <v>290</v>
      </c>
      <c r="H134" s="31" t="s">
        <v>18</v>
      </c>
      <c r="I134" s="32">
        <v>0</v>
      </c>
      <c r="J134" s="32"/>
      <c r="K134" s="32">
        <v>0</v>
      </c>
      <c r="L134" s="33" t="e">
        <f>VLOOKUP(F:F,[1]PdC!$J$5:$T$1165,17,0)</f>
        <v>#N/A</v>
      </c>
      <c r="M134" s="40"/>
      <c r="N134" s="22"/>
      <c r="Q134" s="1">
        <f>+IFERROR(VLOOKUP(C134,#REF!,3,0),0)</f>
        <v>0</v>
      </c>
      <c r="T134" s="1" t="e">
        <f>VLOOKUP(F:F,[1]PdC!$F$5:$AE$1164,31,0)</f>
        <v>#REF!</v>
      </c>
      <c r="W134" s="33"/>
    </row>
    <row r="135" spans="1:23" ht="15" customHeight="1" x14ac:dyDescent="0.25">
      <c r="A135" s="28" t="s">
        <v>280</v>
      </c>
      <c r="B135" s="35" t="s">
        <v>20</v>
      </c>
      <c r="C135" s="47"/>
      <c r="D135" s="47"/>
      <c r="E135" s="53" t="s">
        <v>291</v>
      </c>
      <c r="F135" s="53" t="s">
        <v>291</v>
      </c>
      <c r="G135" s="35" t="s">
        <v>292</v>
      </c>
      <c r="H135" s="38" t="s">
        <v>11</v>
      </c>
      <c r="I135" s="49">
        <v>0</v>
      </c>
      <c r="J135" s="49"/>
      <c r="K135" s="49">
        <v>0</v>
      </c>
      <c r="L135" s="33" t="e">
        <f>VLOOKUP(F:F,[1]PdC!$J$5:$T$1165,17,0)</f>
        <v>#N/A</v>
      </c>
      <c r="M135" s="46"/>
      <c r="N135" s="22"/>
      <c r="Q135" s="1">
        <f>+IFERROR(VLOOKUP(C135,#REF!,3,0),0)</f>
        <v>0</v>
      </c>
      <c r="W135" s="33"/>
    </row>
    <row r="136" spans="1:23" ht="15" customHeight="1" x14ac:dyDescent="0.25">
      <c r="A136" s="28" t="s">
        <v>280</v>
      </c>
      <c r="B136" s="41" t="s">
        <v>20</v>
      </c>
      <c r="C136" s="47"/>
      <c r="D136" s="47"/>
      <c r="E136" s="54" t="s">
        <v>293</v>
      </c>
      <c r="F136" s="54" t="s">
        <v>293</v>
      </c>
      <c r="G136" s="41" t="s">
        <v>292</v>
      </c>
      <c r="H136" s="44" t="s">
        <v>18</v>
      </c>
      <c r="I136" s="51">
        <v>0</v>
      </c>
      <c r="J136" s="51"/>
      <c r="K136" s="51">
        <v>0</v>
      </c>
      <c r="L136" s="33" t="e">
        <f>VLOOKUP(F:F,[1]PdC!$J$5:$T$1165,17,0)</f>
        <v>#N/A</v>
      </c>
      <c r="M136" s="46"/>
      <c r="N136" s="22"/>
      <c r="Q136" s="1">
        <f>+IFERROR(VLOOKUP(C136,#REF!,3,0),0)</f>
        <v>0</v>
      </c>
      <c r="W136" s="33"/>
    </row>
    <row r="137" spans="1:23" ht="15" customHeight="1" x14ac:dyDescent="0.25">
      <c r="A137" s="28" t="s">
        <v>280</v>
      </c>
      <c r="B137" s="29" t="s">
        <v>14</v>
      </c>
      <c r="C137" s="29" t="s">
        <v>288</v>
      </c>
      <c r="D137" s="29">
        <v>70010500020</v>
      </c>
      <c r="E137" s="30" t="s">
        <v>294</v>
      </c>
      <c r="F137" s="30" t="s">
        <v>294</v>
      </c>
      <c r="G137" s="29" t="s">
        <v>295</v>
      </c>
      <c r="H137" s="31" t="s">
        <v>18</v>
      </c>
      <c r="I137" s="32">
        <v>246972.92</v>
      </c>
      <c r="J137" s="32"/>
      <c r="K137" s="32">
        <v>246972.92</v>
      </c>
      <c r="L137" s="33" t="e">
        <f>VLOOKUP(F:F,[1]PdC!$J$5:$T$1165,17,0)</f>
        <v>#N/A</v>
      </c>
      <c r="M137" s="46"/>
      <c r="N137" s="22"/>
      <c r="Q137" s="1">
        <f>+IFERROR(VLOOKUP(C137,#REF!,3,0),0)</f>
        <v>0</v>
      </c>
      <c r="T137" s="1" t="e">
        <f>VLOOKUP(F:F,[1]PdC!$F$5:$AE$1164,31,0)</f>
        <v>#REF!</v>
      </c>
      <c r="W137" s="33"/>
    </row>
    <row r="138" spans="1:23" ht="15" customHeight="1" x14ac:dyDescent="0.25">
      <c r="A138" s="28" t="s">
        <v>280</v>
      </c>
      <c r="B138" s="35" t="s">
        <v>20</v>
      </c>
      <c r="C138" s="47"/>
      <c r="D138" s="47"/>
      <c r="E138" s="53" t="s">
        <v>296</v>
      </c>
      <c r="F138" s="53" t="s">
        <v>296</v>
      </c>
      <c r="G138" s="35" t="s">
        <v>297</v>
      </c>
      <c r="H138" s="38" t="s">
        <v>11</v>
      </c>
      <c r="I138" s="49">
        <v>0</v>
      </c>
      <c r="J138" s="49"/>
      <c r="K138" s="49">
        <v>0</v>
      </c>
      <c r="L138" s="33" t="e">
        <f>VLOOKUP(F:F,[1]PdC!$J$5:$T$1165,17,0)</f>
        <v>#N/A</v>
      </c>
      <c r="M138" s="40"/>
      <c r="N138" s="22"/>
      <c r="Q138" s="1">
        <f>+IFERROR(VLOOKUP(C138,#REF!,3,0),0)</f>
        <v>0</v>
      </c>
      <c r="W138" s="33"/>
    </row>
    <row r="139" spans="1:23" ht="15" customHeight="1" x14ac:dyDescent="0.25">
      <c r="A139" s="28" t="s">
        <v>280</v>
      </c>
      <c r="B139" s="41" t="s">
        <v>20</v>
      </c>
      <c r="C139" s="47"/>
      <c r="D139" s="47"/>
      <c r="E139" s="54" t="s">
        <v>298</v>
      </c>
      <c r="F139" s="54" t="s">
        <v>298</v>
      </c>
      <c r="G139" s="41" t="s">
        <v>297</v>
      </c>
      <c r="H139" s="44" t="s">
        <v>18</v>
      </c>
      <c r="I139" s="51">
        <v>0</v>
      </c>
      <c r="J139" s="51"/>
      <c r="K139" s="51">
        <v>0</v>
      </c>
      <c r="L139" s="33" t="e">
        <f>VLOOKUP(F:F,[1]PdC!$J$5:$T$1165,17,0)</f>
        <v>#N/A</v>
      </c>
      <c r="M139" s="40"/>
      <c r="N139" s="22"/>
      <c r="Q139" s="1">
        <f>+IFERROR(VLOOKUP(C139,#REF!,3,0),0)</f>
        <v>0</v>
      </c>
      <c r="W139" s="33"/>
    </row>
    <row r="140" spans="1:23" ht="15" customHeight="1" x14ac:dyDescent="0.25">
      <c r="A140" s="28" t="s">
        <v>280</v>
      </c>
      <c r="B140" s="29" t="s">
        <v>14</v>
      </c>
      <c r="C140" s="29" t="s">
        <v>299</v>
      </c>
      <c r="D140" s="29">
        <v>70010500025</v>
      </c>
      <c r="E140" s="30" t="s">
        <v>300</v>
      </c>
      <c r="F140" s="30" t="s">
        <v>300</v>
      </c>
      <c r="G140" s="29" t="s">
        <v>301</v>
      </c>
      <c r="H140" s="31" t="s">
        <v>18</v>
      </c>
      <c r="I140" s="32">
        <v>628144.01</v>
      </c>
      <c r="J140" s="32"/>
      <c r="K140" s="32">
        <v>628144.01</v>
      </c>
      <c r="L140" s="33" t="e">
        <f>VLOOKUP(F:F,[1]PdC!$J$5:$T$1165,17,0)</f>
        <v>#N/A</v>
      </c>
      <c r="M140" s="46"/>
      <c r="N140" s="22"/>
      <c r="Q140" s="1">
        <f>+IFERROR(VLOOKUP(C140,#REF!,3,0),0)</f>
        <v>0</v>
      </c>
      <c r="T140" s="1" t="e">
        <f>VLOOKUP(F:F,[1]PdC!$F$5:$AE$1164,31,0)</f>
        <v>#REF!</v>
      </c>
      <c r="W140" s="33"/>
    </row>
    <row r="141" spans="1:23" ht="15" customHeight="1" x14ac:dyDescent="0.25">
      <c r="A141" s="28" t="s">
        <v>280</v>
      </c>
      <c r="B141" s="35" t="s">
        <v>20</v>
      </c>
      <c r="C141" s="47"/>
      <c r="D141" s="47"/>
      <c r="E141" s="53" t="s">
        <v>302</v>
      </c>
      <c r="F141" s="53" t="s">
        <v>302</v>
      </c>
      <c r="G141" s="35" t="s">
        <v>303</v>
      </c>
      <c r="H141" s="38" t="s">
        <v>11</v>
      </c>
      <c r="I141" s="49">
        <v>0</v>
      </c>
      <c r="J141" s="49"/>
      <c r="K141" s="49">
        <v>0</v>
      </c>
      <c r="L141" s="33" t="e">
        <f>VLOOKUP(F:F,[1]PdC!$J$5:$T$1165,17,0)</f>
        <v>#N/A</v>
      </c>
      <c r="M141" s="46"/>
      <c r="N141" s="22"/>
      <c r="Q141" s="1">
        <f>+IFERROR(VLOOKUP(C141,#REF!,3,0),0)</f>
        <v>0</v>
      </c>
      <c r="W141" s="33"/>
    </row>
    <row r="142" spans="1:23" ht="15" customHeight="1" x14ac:dyDescent="0.25">
      <c r="A142" s="28" t="s">
        <v>280</v>
      </c>
      <c r="B142" s="41" t="s">
        <v>20</v>
      </c>
      <c r="C142" s="47"/>
      <c r="D142" s="47"/>
      <c r="E142" s="54" t="s">
        <v>304</v>
      </c>
      <c r="F142" s="54" t="s">
        <v>304</v>
      </c>
      <c r="G142" s="41" t="s">
        <v>303</v>
      </c>
      <c r="H142" s="44" t="s">
        <v>18</v>
      </c>
      <c r="I142" s="51">
        <v>0</v>
      </c>
      <c r="J142" s="51"/>
      <c r="K142" s="51">
        <v>0</v>
      </c>
      <c r="L142" s="33" t="e">
        <f>VLOOKUP(F:F,[1]PdC!$J$5:$T$1165,17,0)</f>
        <v>#N/A</v>
      </c>
      <c r="M142" s="46"/>
      <c r="N142" s="22"/>
      <c r="Q142" s="1">
        <f>+IFERROR(VLOOKUP(C142,#REF!,3,0),0)</f>
        <v>0</v>
      </c>
      <c r="W142" s="33"/>
    </row>
    <row r="143" spans="1:23" ht="15" customHeight="1" x14ac:dyDescent="0.25">
      <c r="A143" s="28" t="s">
        <v>280</v>
      </c>
      <c r="B143" s="29" t="s">
        <v>14</v>
      </c>
      <c r="C143" s="29" t="s">
        <v>305</v>
      </c>
      <c r="D143" s="29">
        <v>70010500030</v>
      </c>
      <c r="E143" s="30" t="s">
        <v>306</v>
      </c>
      <c r="F143" s="30" t="s">
        <v>306</v>
      </c>
      <c r="G143" s="29" t="s">
        <v>307</v>
      </c>
      <c r="H143" s="31" t="s">
        <v>18</v>
      </c>
      <c r="I143" s="32">
        <v>38614.42</v>
      </c>
      <c r="J143" s="32"/>
      <c r="K143" s="32">
        <v>38614.42</v>
      </c>
      <c r="L143" s="33" t="e">
        <f>VLOOKUP(F:F,[1]PdC!$J$5:$T$1165,17,0)</f>
        <v>#N/A</v>
      </c>
      <c r="M143" s="40"/>
      <c r="N143" s="22"/>
      <c r="Q143" s="1">
        <f>+IFERROR(VLOOKUP(C143,#REF!,3,0),0)</f>
        <v>0</v>
      </c>
      <c r="T143" s="1" t="e">
        <f>VLOOKUP(F:F,[1]PdC!$F$5:$AE$1164,31,0)</f>
        <v>#REF!</v>
      </c>
      <c r="W143" s="33"/>
    </row>
    <row r="144" spans="1:23" ht="15" customHeight="1" x14ac:dyDescent="0.25">
      <c r="A144" s="28" t="s">
        <v>280</v>
      </c>
      <c r="B144" s="35" t="s">
        <v>20</v>
      </c>
      <c r="C144" s="47"/>
      <c r="D144" s="47"/>
      <c r="E144" s="53" t="s">
        <v>308</v>
      </c>
      <c r="F144" s="53" t="s">
        <v>308</v>
      </c>
      <c r="G144" s="35" t="s">
        <v>309</v>
      </c>
      <c r="H144" s="38" t="s">
        <v>11</v>
      </c>
      <c r="I144" s="49">
        <v>0</v>
      </c>
      <c r="J144" s="49"/>
      <c r="K144" s="49">
        <v>0</v>
      </c>
      <c r="L144" s="33" t="e">
        <f>VLOOKUP(F:F,[1]PdC!$J$5:$T$1165,17,0)</f>
        <v>#N/A</v>
      </c>
      <c r="M144" s="46"/>
      <c r="N144" s="22"/>
      <c r="Q144" s="1">
        <f>+IFERROR(VLOOKUP(C144,#REF!,3,0),0)</f>
        <v>0</v>
      </c>
      <c r="W144" s="33"/>
    </row>
    <row r="145" spans="1:23" ht="15" customHeight="1" x14ac:dyDescent="0.25">
      <c r="A145" s="28" t="s">
        <v>280</v>
      </c>
      <c r="B145" s="41" t="s">
        <v>20</v>
      </c>
      <c r="C145" s="47"/>
      <c r="D145" s="47"/>
      <c r="E145" s="54" t="s">
        <v>310</v>
      </c>
      <c r="F145" s="54" t="s">
        <v>310</v>
      </c>
      <c r="G145" s="41" t="s">
        <v>309</v>
      </c>
      <c r="H145" s="44" t="s">
        <v>18</v>
      </c>
      <c r="I145" s="51">
        <v>0</v>
      </c>
      <c r="J145" s="51"/>
      <c r="K145" s="51">
        <v>0</v>
      </c>
      <c r="L145" s="33" t="e">
        <f>VLOOKUP(F:F,[1]PdC!$J$5:$T$1165,17,0)</f>
        <v>#N/A</v>
      </c>
      <c r="M145" s="46"/>
      <c r="N145" s="22"/>
      <c r="Q145" s="1">
        <f>+IFERROR(VLOOKUP(C145,#REF!,3,0),0)</f>
        <v>0</v>
      </c>
      <c r="W145" s="33"/>
    </row>
    <row r="146" spans="1:23" ht="15" customHeight="1" x14ac:dyDescent="0.25">
      <c r="A146" s="28" t="s">
        <v>280</v>
      </c>
      <c r="B146" s="29" t="s">
        <v>14</v>
      </c>
      <c r="C146" s="29" t="s">
        <v>305</v>
      </c>
      <c r="D146" s="29">
        <v>70010500035</v>
      </c>
      <c r="E146" s="30" t="s">
        <v>311</v>
      </c>
      <c r="F146" s="30" t="s">
        <v>311</v>
      </c>
      <c r="G146" s="29" t="s">
        <v>312</v>
      </c>
      <c r="H146" s="31" t="s">
        <v>18</v>
      </c>
      <c r="I146" s="32">
        <v>2477.88</v>
      </c>
      <c r="J146" s="32"/>
      <c r="K146" s="32">
        <v>2477.88</v>
      </c>
      <c r="L146" s="33" t="e">
        <f>VLOOKUP(F:F,[1]PdC!$J$5:$T$1165,17,0)</f>
        <v>#N/A</v>
      </c>
      <c r="M146" s="46"/>
      <c r="N146" s="22"/>
      <c r="Q146" s="1">
        <f>+IFERROR(VLOOKUP(C146,#REF!,3,0),0)</f>
        <v>0</v>
      </c>
      <c r="T146" s="1" t="e">
        <f>VLOOKUP(F:F,[1]PdC!$F$5:$AE$1164,31,0)</f>
        <v>#REF!</v>
      </c>
      <c r="W146" s="33"/>
    </row>
    <row r="147" spans="1:23" ht="15" customHeight="1" x14ac:dyDescent="0.25">
      <c r="A147" s="28" t="s">
        <v>280</v>
      </c>
      <c r="B147" s="35" t="s">
        <v>20</v>
      </c>
      <c r="C147" s="47"/>
      <c r="D147" s="47"/>
      <c r="E147" s="53" t="s">
        <v>313</v>
      </c>
      <c r="F147" s="53" t="s">
        <v>313</v>
      </c>
      <c r="G147" s="35" t="s">
        <v>314</v>
      </c>
      <c r="H147" s="38" t="s">
        <v>11</v>
      </c>
      <c r="I147" s="49">
        <v>0</v>
      </c>
      <c r="J147" s="49"/>
      <c r="K147" s="49">
        <v>0</v>
      </c>
      <c r="L147" s="33" t="e">
        <f>VLOOKUP(F:F,[1]PdC!$J$5:$T$1165,17,0)</f>
        <v>#N/A</v>
      </c>
      <c r="M147" s="46"/>
      <c r="N147" s="22"/>
      <c r="Q147" s="1">
        <f>+IFERROR(VLOOKUP(C147,#REF!,3,0),0)</f>
        <v>0</v>
      </c>
      <c r="W147" s="33"/>
    </row>
    <row r="148" spans="1:23" ht="15" customHeight="1" x14ac:dyDescent="0.25">
      <c r="A148" s="28" t="s">
        <v>280</v>
      </c>
      <c r="B148" s="41" t="s">
        <v>20</v>
      </c>
      <c r="C148" s="47"/>
      <c r="D148" s="47"/>
      <c r="E148" s="54" t="s">
        <v>315</v>
      </c>
      <c r="F148" s="54" t="s">
        <v>315</v>
      </c>
      <c r="G148" s="41" t="s">
        <v>314</v>
      </c>
      <c r="H148" s="44" t="s">
        <v>18</v>
      </c>
      <c r="I148" s="51">
        <v>0</v>
      </c>
      <c r="J148" s="51"/>
      <c r="K148" s="51">
        <v>0</v>
      </c>
      <c r="L148" s="33" t="e">
        <f>VLOOKUP(F:F,[1]PdC!$J$5:$T$1165,17,0)</f>
        <v>#N/A</v>
      </c>
      <c r="M148" s="40"/>
      <c r="N148" s="22"/>
      <c r="Q148" s="1">
        <f>+IFERROR(VLOOKUP(C148,#REF!,3,0),0)</f>
        <v>0</v>
      </c>
      <c r="W148" s="33"/>
    </row>
    <row r="149" spans="1:23" ht="15" customHeight="1" x14ac:dyDescent="0.25">
      <c r="A149" s="28" t="s">
        <v>280</v>
      </c>
      <c r="B149" s="29" t="s">
        <v>14</v>
      </c>
      <c r="C149" s="29" t="s">
        <v>305</v>
      </c>
      <c r="D149" s="29">
        <v>70010500040</v>
      </c>
      <c r="E149" s="30" t="s">
        <v>316</v>
      </c>
      <c r="F149" s="30" t="s">
        <v>316</v>
      </c>
      <c r="G149" s="29" t="s">
        <v>317</v>
      </c>
      <c r="H149" s="31" t="s">
        <v>18</v>
      </c>
      <c r="I149" s="32">
        <v>425.25</v>
      </c>
      <c r="J149" s="32"/>
      <c r="K149" s="32">
        <v>425.25</v>
      </c>
      <c r="L149" s="33" t="e">
        <f>VLOOKUP(F:F,[1]PdC!$J$5:$T$1165,17,0)</f>
        <v>#N/A</v>
      </c>
      <c r="M149" s="46"/>
      <c r="N149" s="22"/>
      <c r="Q149" s="1">
        <f>+IFERROR(VLOOKUP(C149,#REF!,3,0),0)</f>
        <v>0</v>
      </c>
      <c r="T149" s="1" t="e">
        <f>VLOOKUP(F:F,[1]PdC!$F$5:$AE$1164,31,0)</f>
        <v>#REF!</v>
      </c>
      <c r="W149" s="33"/>
    </row>
    <row r="150" spans="1:23" ht="15" customHeight="1" x14ac:dyDescent="0.25">
      <c r="A150" s="16"/>
      <c r="B150" s="35" t="s">
        <v>20</v>
      </c>
      <c r="C150" s="47"/>
      <c r="D150" s="47"/>
      <c r="E150" s="53" t="s">
        <v>318</v>
      </c>
      <c r="F150" s="53" t="s">
        <v>318</v>
      </c>
      <c r="G150" s="35" t="s">
        <v>319</v>
      </c>
      <c r="H150" s="38" t="s">
        <v>11</v>
      </c>
      <c r="I150" s="49">
        <v>0</v>
      </c>
      <c r="J150" s="49">
        <v>0</v>
      </c>
      <c r="K150" s="49">
        <v>0</v>
      </c>
      <c r="L150" s="33" t="e">
        <f>VLOOKUP(F:F,[1]PdC!$J$5:$T$1165,17,0)</f>
        <v>#N/A</v>
      </c>
      <c r="M150" s="46"/>
      <c r="N150" s="22"/>
      <c r="Q150" s="1">
        <f>+IFERROR(VLOOKUP(C150,#REF!,3,0),0)</f>
        <v>0</v>
      </c>
      <c r="W150" s="33"/>
    </row>
    <row r="151" spans="1:23" ht="15" customHeight="1" x14ac:dyDescent="0.25">
      <c r="A151" s="28" t="s">
        <v>320</v>
      </c>
      <c r="B151" s="41" t="s">
        <v>20</v>
      </c>
      <c r="C151" s="47"/>
      <c r="D151" s="47"/>
      <c r="E151" s="54" t="s">
        <v>321</v>
      </c>
      <c r="F151" s="54" t="s">
        <v>321</v>
      </c>
      <c r="G151" s="41" t="s">
        <v>319</v>
      </c>
      <c r="H151" s="44" t="s">
        <v>18</v>
      </c>
      <c r="I151" s="51">
        <v>0</v>
      </c>
      <c r="J151" s="51"/>
      <c r="K151" s="51">
        <v>0</v>
      </c>
      <c r="L151" s="33" t="e">
        <f>VLOOKUP(F:F,[1]PdC!$J$5:$T$1165,17,0)</f>
        <v>#N/A</v>
      </c>
      <c r="M151" s="46"/>
      <c r="N151" s="22"/>
      <c r="Q151" s="1">
        <f>+IFERROR(VLOOKUP(C151,#REF!,3,0),0)</f>
        <v>0</v>
      </c>
      <c r="W151" s="33"/>
    </row>
    <row r="152" spans="1:23" ht="15" customHeight="1" x14ac:dyDescent="0.25">
      <c r="A152" s="28" t="s">
        <v>320</v>
      </c>
      <c r="B152" s="29" t="s">
        <v>14</v>
      </c>
      <c r="C152" s="29" t="s">
        <v>305</v>
      </c>
      <c r="D152" s="29">
        <v>70010500045</v>
      </c>
      <c r="E152" s="30" t="s">
        <v>322</v>
      </c>
      <c r="F152" s="30" t="s">
        <v>322</v>
      </c>
      <c r="G152" s="29" t="s">
        <v>323</v>
      </c>
      <c r="H152" s="31" t="s">
        <v>18</v>
      </c>
      <c r="I152" s="32">
        <v>8481.49</v>
      </c>
      <c r="J152" s="32"/>
      <c r="K152" s="32">
        <v>8481.49</v>
      </c>
      <c r="L152" s="33" t="e">
        <f>VLOOKUP(F:F,[1]PdC!$J$5:$T$1165,17,0)</f>
        <v>#N/A</v>
      </c>
      <c r="M152" s="46"/>
      <c r="N152" s="22"/>
      <c r="Q152" s="1">
        <f>+IFERROR(VLOOKUP(C152,#REF!,3,0),0)</f>
        <v>0</v>
      </c>
      <c r="T152" s="1" t="e">
        <f>VLOOKUP(F:F,[1]PdC!$F$5:$AE$1164,31,0)</f>
        <v>#REF!</v>
      </c>
      <c r="W152" s="33"/>
    </row>
    <row r="153" spans="1:23" ht="15" customHeight="1" x14ac:dyDescent="0.25">
      <c r="A153" s="28" t="s">
        <v>320</v>
      </c>
      <c r="B153" s="35" t="s">
        <v>20</v>
      </c>
      <c r="C153" s="47"/>
      <c r="D153" s="47"/>
      <c r="E153" s="53" t="s">
        <v>324</v>
      </c>
      <c r="F153" s="53" t="s">
        <v>324</v>
      </c>
      <c r="G153" s="35" t="s">
        <v>325</v>
      </c>
      <c r="H153" s="38" t="s">
        <v>11</v>
      </c>
      <c r="I153" s="49">
        <v>0</v>
      </c>
      <c r="J153" s="49"/>
      <c r="K153" s="49">
        <v>0</v>
      </c>
      <c r="L153" s="33" t="e">
        <f>VLOOKUP(F:F,[1]PdC!$J$5:$T$1165,17,0)</f>
        <v>#N/A</v>
      </c>
      <c r="M153" s="46"/>
      <c r="N153" s="22"/>
      <c r="Q153" s="1">
        <f>+IFERROR(VLOOKUP(C153,#REF!,3,0),0)</f>
        <v>0</v>
      </c>
      <c r="W153" s="33"/>
    </row>
    <row r="154" spans="1:23" ht="15" customHeight="1" x14ac:dyDescent="0.25">
      <c r="A154" s="28" t="s">
        <v>320</v>
      </c>
      <c r="B154" s="41" t="s">
        <v>20</v>
      </c>
      <c r="C154" s="47"/>
      <c r="D154" s="47"/>
      <c r="E154" s="54" t="s">
        <v>326</v>
      </c>
      <c r="F154" s="54" t="s">
        <v>326</v>
      </c>
      <c r="G154" s="41" t="s">
        <v>325</v>
      </c>
      <c r="H154" s="44" t="s">
        <v>18</v>
      </c>
      <c r="I154" s="51">
        <v>0</v>
      </c>
      <c r="J154" s="51"/>
      <c r="K154" s="51">
        <v>0</v>
      </c>
      <c r="L154" s="33" t="e">
        <f>VLOOKUP(F:F,[1]PdC!$J$5:$T$1165,17,0)</f>
        <v>#N/A</v>
      </c>
      <c r="M154" s="40"/>
      <c r="N154" s="22"/>
      <c r="Q154" s="1">
        <f>+IFERROR(VLOOKUP(C154,#REF!,3,0),0)</f>
        <v>0</v>
      </c>
      <c r="W154" s="33"/>
    </row>
    <row r="155" spans="1:23" ht="15" customHeight="1" x14ac:dyDescent="0.25">
      <c r="A155" s="28" t="s">
        <v>320</v>
      </c>
      <c r="B155" s="29" t="s">
        <v>14</v>
      </c>
      <c r="C155" s="29" t="s">
        <v>305</v>
      </c>
      <c r="D155" s="29">
        <v>70010500050</v>
      </c>
      <c r="E155" s="30" t="s">
        <v>327</v>
      </c>
      <c r="F155" s="30" t="s">
        <v>327</v>
      </c>
      <c r="G155" s="29" t="s">
        <v>328</v>
      </c>
      <c r="H155" s="31" t="s">
        <v>18</v>
      </c>
      <c r="I155" s="32">
        <v>0</v>
      </c>
      <c r="J155" s="32"/>
      <c r="K155" s="32">
        <v>0</v>
      </c>
      <c r="L155" s="33" t="e">
        <f>VLOOKUP(F:F,[1]PdC!$J$5:$T$1165,17,0)</f>
        <v>#N/A</v>
      </c>
      <c r="M155" s="46"/>
      <c r="N155" s="22"/>
      <c r="Q155" s="1">
        <f>+IFERROR(VLOOKUP(C155,#REF!,3,0),0)</f>
        <v>0</v>
      </c>
      <c r="T155" s="1" t="e">
        <f>VLOOKUP(F:F,[1]PdC!$F$5:$AE$1164,31,0)</f>
        <v>#N/A</v>
      </c>
      <c r="W155" s="33"/>
    </row>
    <row r="156" spans="1:23" ht="15" customHeight="1" x14ac:dyDescent="0.25">
      <c r="A156" s="28" t="s">
        <v>320</v>
      </c>
      <c r="B156" s="35" t="s">
        <v>20</v>
      </c>
      <c r="C156" s="47"/>
      <c r="D156" s="47"/>
      <c r="E156" s="53" t="s">
        <v>329</v>
      </c>
      <c r="F156" s="53" t="s">
        <v>329</v>
      </c>
      <c r="G156" s="35" t="s">
        <v>330</v>
      </c>
      <c r="H156" s="38" t="s">
        <v>11</v>
      </c>
      <c r="I156" s="49">
        <v>0</v>
      </c>
      <c r="J156" s="49"/>
      <c r="K156" s="49">
        <v>0</v>
      </c>
      <c r="L156" s="33" t="e">
        <f>VLOOKUP(F:F,[1]PdC!$J$5:$T$1165,17,0)</f>
        <v>#N/A</v>
      </c>
      <c r="M156" s="46"/>
      <c r="N156" s="22"/>
      <c r="Q156" s="1">
        <f>+IFERROR(VLOOKUP(C156,#REF!,3,0),0)</f>
        <v>0</v>
      </c>
      <c r="W156" s="33"/>
    </row>
    <row r="157" spans="1:23" ht="15" customHeight="1" x14ac:dyDescent="0.25">
      <c r="A157" s="28" t="s">
        <v>320</v>
      </c>
      <c r="B157" s="41" t="s">
        <v>20</v>
      </c>
      <c r="C157" s="47"/>
      <c r="D157" s="47"/>
      <c r="E157" s="54" t="s">
        <v>331</v>
      </c>
      <c r="F157" s="54" t="s">
        <v>331</v>
      </c>
      <c r="G157" s="41" t="s">
        <v>330</v>
      </c>
      <c r="H157" s="44" t="s">
        <v>18</v>
      </c>
      <c r="I157" s="51">
        <v>0</v>
      </c>
      <c r="J157" s="51"/>
      <c r="K157" s="51">
        <v>0</v>
      </c>
      <c r="L157" s="33" t="e">
        <f>VLOOKUP(F:F,[1]PdC!$J$5:$T$1165,17,0)</f>
        <v>#N/A</v>
      </c>
      <c r="M157" s="46"/>
      <c r="N157" s="22"/>
      <c r="Q157" s="1">
        <f>+IFERROR(VLOOKUP(C157,#REF!,3,0),0)</f>
        <v>0</v>
      </c>
      <c r="W157" s="33"/>
    </row>
    <row r="158" spans="1:23" ht="15" customHeight="1" x14ac:dyDescent="0.25">
      <c r="A158" s="28" t="s">
        <v>320</v>
      </c>
      <c r="B158" s="29" t="s">
        <v>14</v>
      </c>
      <c r="C158" s="29" t="s">
        <v>305</v>
      </c>
      <c r="D158" s="29">
        <v>70010500055</v>
      </c>
      <c r="E158" s="30" t="s">
        <v>332</v>
      </c>
      <c r="F158" s="30" t="s">
        <v>332</v>
      </c>
      <c r="G158" s="29" t="s">
        <v>333</v>
      </c>
      <c r="H158" s="31" t="s">
        <v>18</v>
      </c>
      <c r="I158" s="32">
        <v>14366.87</v>
      </c>
      <c r="J158" s="32"/>
      <c r="K158" s="32">
        <v>14366.87</v>
      </c>
      <c r="L158" s="33" t="e">
        <f>VLOOKUP(F:F,[1]PdC!$J$5:$T$1165,17,0)</f>
        <v>#N/A</v>
      </c>
      <c r="M158" s="46"/>
      <c r="N158" s="22"/>
      <c r="Q158" s="1">
        <f>+IFERROR(VLOOKUP(C158,#REF!,3,0),0)</f>
        <v>0</v>
      </c>
      <c r="T158" s="1" t="e">
        <f>VLOOKUP(F:F,[1]PdC!$F$5:$AE$1164,31,0)</f>
        <v>#REF!</v>
      </c>
      <c r="W158" s="33"/>
    </row>
    <row r="159" spans="1:23" ht="15" customHeight="1" x14ac:dyDescent="0.25">
      <c r="A159" s="28" t="s">
        <v>320</v>
      </c>
      <c r="B159" s="35" t="s">
        <v>20</v>
      </c>
      <c r="C159" s="47"/>
      <c r="D159" s="47"/>
      <c r="E159" s="53" t="s">
        <v>334</v>
      </c>
      <c r="F159" s="53" t="s">
        <v>334</v>
      </c>
      <c r="G159" s="35" t="s">
        <v>335</v>
      </c>
      <c r="H159" s="38" t="s">
        <v>11</v>
      </c>
      <c r="I159" s="49">
        <v>0</v>
      </c>
      <c r="J159" s="49"/>
      <c r="K159" s="49">
        <v>0</v>
      </c>
      <c r="L159" s="33" t="e">
        <f>VLOOKUP(F:F,[1]PdC!$J$5:$T$1165,17,0)</f>
        <v>#N/A</v>
      </c>
      <c r="M159" s="46"/>
      <c r="N159" s="22"/>
      <c r="Q159" s="1">
        <f>+IFERROR(VLOOKUP(C159,#REF!,3,0),0)</f>
        <v>0</v>
      </c>
      <c r="W159" s="33"/>
    </row>
    <row r="160" spans="1:23" ht="15" customHeight="1" x14ac:dyDescent="0.25">
      <c r="A160" s="28" t="s">
        <v>320</v>
      </c>
      <c r="B160" s="41" t="s">
        <v>20</v>
      </c>
      <c r="C160" s="47"/>
      <c r="D160" s="47"/>
      <c r="E160" s="54" t="s">
        <v>336</v>
      </c>
      <c r="F160" s="54" t="s">
        <v>336</v>
      </c>
      <c r="G160" s="41" t="s">
        <v>335</v>
      </c>
      <c r="H160" s="44" t="s">
        <v>18</v>
      </c>
      <c r="I160" s="51">
        <v>0</v>
      </c>
      <c r="J160" s="51"/>
      <c r="K160" s="51">
        <v>0</v>
      </c>
      <c r="L160" s="33" t="e">
        <f>VLOOKUP(F:F,[1]PdC!$J$5:$T$1165,17,0)</f>
        <v>#N/A</v>
      </c>
      <c r="M160" s="46"/>
      <c r="N160" s="22"/>
      <c r="Q160" s="1">
        <f>+IFERROR(VLOOKUP(C160,#REF!,3,0),0)</f>
        <v>0</v>
      </c>
      <c r="W160" s="33"/>
    </row>
    <row r="161" spans="1:23" ht="15" customHeight="1" x14ac:dyDescent="0.25">
      <c r="A161" s="28" t="s">
        <v>320</v>
      </c>
      <c r="B161" s="29" t="s">
        <v>14</v>
      </c>
      <c r="C161" s="29" t="s">
        <v>337</v>
      </c>
      <c r="D161" s="29">
        <v>70010500060</v>
      </c>
      <c r="E161" s="30" t="s">
        <v>338</v>
      </c>
      <c r="F161" s="30" t="s">
        <v>338</v>
      </c>
      <c r="G161" s="29" t="s">
        <v>339</v>
      </c>
      <c r="H161" s="31" t="s">
        <v>18</v>
      </c>
      <c r="I161" s="32">
        <v>150695.99</v>
      </c>
      <c r="J161" s="32"/>
      <c r="K161" s="32">
        <v>150695.99</v>
      </c>
      <c r="L161" s="33" t="e">
        <f>VLOOKUP(F:F,[1]PdC!$J$5:$T$1165,17,0)</f>
        <v>#N/A</v>
      </c>
      <c r="M161" s="46"/>
      <c r="N161" s="22"/>
      <c r="Q161" s="1">
        <f>+IFERROR(VLOOKUP(C161,#REF!,3,0),0)</f>
        <v>0</v>
      </c>
      <c r="T161" s="1" t="e">
        <f>VLOOKUP(F:F,[1]PdC!$F$5:$AE$1164,31,0)</f>
        <v>#REF!</v>
      </c>
      <c r="W161" s="33"/>
    </row>
    <row r="162" spans="1:23" ht="15" customHeight="1" x14ac:dyDescent="0.25">
      <c r="A162" s="28" t="s">
        <v>320</v>
      </c>
      <c r="B162" s="35" t="s">
        <v>20</v>
      </c>
      <c r="C162" s="47"/>
      <c r="D162" s="47"/>
      <c r="E162" s="53" t="s">
        <v>340</v>
      </c>
      <c r="F162" s="53" t="s">
        <v>340</v>
      </c>
      <c r="G162" s="35" t="s">
        <v>341</v>
      </c>
      <c r="H162" s="38" t="s">
        <v>11</v>
      </c>
      <c r="I162" s="49">
        <v>0</v>
      </c>
      <c r="J162" s="49"/>
      <c r="K162" s="49">
        <v>0</v>
      </c>
      <c r="L162" s="33" t="e">
        <f>VLOOKUP(F:F,[1]PdC!$J$5:$T$1165,17,0)</f>
        <v>#N/A</v>
      </c>
      <c r="M162" s="46"/>
      <c r="N162" s="22"/>
      <c r="Q162" s="1">
        <f>+IFERROR(VLOOKUP(C162,#REF!,3,0),0)</f>
        <v>0</v>
      </c>
      <c r="W162" s="33"/>
    </row>
    <row r="163" spans="1:23" ht="15" customHeight="1" x14ac:dyDescent="0.25">
      <c r="A163" s="28" t="s">
        <v>320</v>
      </c>
      <c r="B163" s="41" t="s">
        <v>20</v>
      </c>
      <c r="C163" s="47"/>
      <c r="D163" s="47"/>
      <c r="E163" s="54" t="s">
        <v>342</v>
      </c>
      <c r="F163" s="54" t="s">
        <v>342</v>
      </c>
      <c r="G163" s="41" t="s">
        <v>341</v>
      </c>
      <c r="H163" s="44" t="s">
        <v>18</v>
      </c>
      <c r="I163" s="51">
        <v>0</v>
      </c>
      <c r="J163" s="51"/>
      <c r="K163" s="51">
        <v>0</v>
      </c>
      <c r="L163" s="33" t="e">
        <f>VLOOKUP(F:F,[1]PdC!$J$5:$T$1165,17,0)</f>
        <v>#N/A</v>
      </c>
      <c r="M163" s="46"/>
      <c r="N163" s="22"/>
      <c r="Q163" s="1">
        <f>+IFERROR(VLOOKUP(C163,#REF!,3,0),0)</f>
        <v>0</v>
      </c>
      <c r="W163" s="33"/>
    </row>
    <row r="164" spans="1:23" ht="15" customHeight="1" x14ac:dyDescent="0.25">
      <c r="A164" s="28" t="s">
        <v>320</v>
      </c>
      <c r="B164" s="29" t="s">
        <v>14</v>
      </c>
      <c r="C164" s="29" t="s">
        <v>343</v>
      </c>
      <c r="D164" s="29">
        <v>70010500065</v>
      </c>
      <c r="E164" s="30" t="s">
        <v>344</v>
      </c>
      <c r="F164" s="30" t="s">
        <v>344</v>
      </c>
      <c r="G164" s="29" t="s">
        <v>345</v>
      </c>
      <c r="H164" s="31" t="s">
        <v>18</v>
      </c>
      <c r="I164" s="32">
        <v>0</v>
      </c>
      <c r="J164" s="32"/>
      <c r="K164" s="32">
        <v>0</v>
      </c>
      <c r="L164" s="33" t="e">
        <f>VLOOKUP(F:F,[1]PdC!$J$5:$T$1165,17,0)</f>
        <v>#N/A</v>
      </c>
      <c r="M164" s="40"/>
      <c r="N164" s="22"/>
      <c r="Q164" s="1">
        <f>+IFERROR(VLOOKUP(C164,#REF!,3,0),0)</f>
        <v>0</v>
      </c>
      <c r="T164" s="1" t="e">
        <f>VLOOKUP(F:F,[1]PdC!$F$5:$AE$1164,31,0)</f>
        <v>#REF!</v>
      </c>
      <c r="W164" s="33"/>
    </row>
    <row r="165" spans="1:23" ht="15" customHeight="1" x14ac:dyDescent="0.25">
      <c r="A165" s="28" t="s">
        <v>320</v>
      </c>
      <c r="B165" s="35" t="s">
        <v>20</v>
      </c>
      <c r="C165" s="47"/>
      <c r="D165" s="47"/>
      <c r="E165" s="53" t="s">
        <v>346</v>
      </c>
      <c r="F165" s="53" t="s">
        <v>346</v>
      </c>
      <c r="G165" s="35" t="s">
        <v>347</v>
      </c>
      <c r="H165" s="38" t="s">
        <v>11</v>
      </c>
      <c r="I165" s="49">
        <v>0</v>
      </c>
      <c r="J165" s="49"/>
      <c r="K165" s="49">
        <v>0</v>
      </c>
      <c r="L165" s="33" t="e">
        <f>VLOOKUP(F:F,[1]PdC!$J$5:$T$1165,17,0)</f>
        <v>#N/A</v>
      </c>
      <c r="M165" s="40"/>
      <c r="N165" s="22"/>
      <c r="Q165" s="1">
        <f>+IFERROR(VLOOKUP(C165,#REF!,3,0),0)</f>
        <v>0</v>
      </c>
      <c r="W165" s="33"/>
    </row>
    <row r="166" spans="1:23" ht="15" customHeight="1" x14ac:dyDescent="0.25">
      <c r="A166" s="28" t="s">
        <v>320</v>
      </c>
      <c r="B166" s="41" t="s">
        <v>20</v>
      </c>
      <c r="C166" s="47"/>
      <c r="D166" s="47"/>
      <c r="E166" s="54" t="s">
        <v>348</v>
      </c>
      <c r="F166" s="54" t="s">
        <v>348</v>
      </c>
      <c r="G166" s="41" t="s">
        <v>347</v>
      </c>
      <c r="H166" s="44" t="s">
        <v>18</v>
      </c>
      <c r="I166" s="51">
        <v>0</v>
      </c>
      <c r="J166" s="51"/>
      <c r="K166" s="51">
        <v>0</v>
      </c>
      <c r="L166" s="33" t="e">
        <f>VLOOKUP(F:F,[1]PdC!$J$5:$T$1165,17,0)</f>
        <v>#N/A</v>
      </c>
      <c r="M166" s="46"/>
      <c r="N166" s="22"/>
      <c r="Q166" s="1">
        <f>+IFERROR(VLOOKUP(C166,#REF!,3,0),0)</f>
        <v>0</v>
      </c>
      <c r="W166" s="33"/>
    </row>
    <row r="167" spans="1:23" ht="15" customHeight="1" x14ac:dyDescent="0.25">
      <c r="A167" s="28" t="s">
        <v>320</v>
      </c>
      <c r="B167" s="64" t="s">
        <v>8</v>
      </c>
      <c r="C167" s="65"/>
      <c r="D167" s="65">
        <v>706</v>
      </c>
      <c r="E167" s="66" t="s">
        <v>349</v>
      </c>
      <c r="F167" s="66" t="s">
        <v>349</v>
      </c>
      <c r="G167" s="67" t="s">
        <v>350</v>
      </c>
      <c r="H167" s="67" t="s">
        <v>11</v>
      </c>
      <c r="I167" s="68">
        <v>0</v>
      </c>
      <c r="J167" s="68"/>
      <c r="K167" s="68">
        <v>0</v>
      </c>
      <c r="L167" s="33" t="e">
        <f>VLOOKUP(F:F,[1]PdC!$J$5:$T$1165,17,0)</f>
        <v>#REF!</v>
      </c>
      <c r="M167" s="46"/>
      <c r="N167" s="22"/>
      <c r="Q167" s="1">
        <f>+IFERROR(VLOOKUP(C167,#REF!,3,0),0)</f>
        <v>0</v>
      </c>
      <c r="T167" s="1" t="e">
        <f>VLOOKUP(F:F,[1]PdC!$F$5:$AE$1164,31,0)</f>
        <v>#REF!</v>
      </c>
      <c r="W167" s="33"/>
    </row>
    <row r="168" spans="1:23" ht="15" customHeight="1" x14ac:dyDescent="0.25">
      <c r="A168" s="28" t="s">
        <v>320</v>
      </c>
      <c r="B168" s="23" t="s">
        <v>8</v>
      </c>
      <c r="C168" s="24"/>
      <c r="D168" s="24">
        <v>706100</v>
      </c>
      <c r="E168" s="25" t="s">
        <v>351</v>
      </c>
      <c r="F168" s="25" t="s">
        <v>351</v>
      </c>
      <c r="G168" s="26" t="s">
        <v>352</v>
      </c>
      <c r="H168" s="26" t="s">
        <v>11</v>
      </c>
      <c r="I168" s="27">
        <v>0</v>
      </c>
      <c r="J168" s="27"/>
      <c r="K168" s="27">
        <v>0</v>
      </c>
      <c r="L168" s="33" t="e">
        <f>VLOOKUP(F:F,[1]PdC!$J$5:$T$1165,17,0)</f>
        <v>#N/A</v>
      </c>
      <c r="M168" s="46"/>
      <c r="N168" s="22"/>
      <c r="Q168" s="1">
        <f>+IFERROR(VLOOKUP(C168,#REF!,3,0),0)</f>
        <v>0</v>
      </c>
      <c r="T168" s="1" t="e">
        <f>VLOOKUP(F:F,[1]PdC!$F$5:$AE$1164,31,0)</f>
        <v>#REF!</v>
      </c>
      <c r="W168" s="33"/>
    </row>
    <row r="169" spans="1:23" ht="15" customHeight="1" x14ac:dyDescent="0.25">
      <c r="A169" s="28" t="s">
        <v>320</v>
      </c>
      <c r="B169" s="69" t="s">
        <v>14</v>
      </c>
      <c r="C169" s="70" t="s">
        <v>353</v>
      </c>
      <c r="D169" s="70">
        <v>70610000005</v>
      </c>
      <c r="E169" s="71" t="s">
        <v>354</v>
      </c>
      <c r="F169" s="71" t="s">
        <v>354</v>
      </c>
      <c r="G169" s="31" t="s">
        <v>355</v>
      </c>
      <c r="H169" s="72" t="s">
        <v>18</v>
      </c>
      <c r="I169" s="63">
        <v>29393829.829999998</v>
      </c>
      <c r="J169" s="63"/>
      <c r="K169" s="63">
        <v>29393829.829999998</v>
      </c>
      <c r="L169" s="33" t="e">
        <f>VLOOKUP(F:F,[1]PdC!$J$5:$T$1165,17,0)</f>
        <v>#N/A</v>
      </c>
      <c r="M169" s="46"/>
      <c r="N169" s="22"/>
      <c r="Q169" s="1">
        <f>+IFERROR(VLOOKUP(C169,#REF!,3,0),0)</f>
        <v>0</v>
      </c>
      <c r="T169" s="1" t="e">
        <f>VLOOKUP(F:F,[1]PdC!$F$5:$AE$1164,31,0)</f>
        <v>#REF!</v>
      </c>
      <c r="W169" s="33"/>
    </row>
    <row r="170" spans="1:23" ht="15" customHeight="1" x14ac:dyDescent="0.25">
      <c r="A170" s="28" t="s">
        <v>320</v>
      </c>
      <c r="B170" s="35" t="s">
        <v>20</v>
      </c>
      <c r="C170" s="62"/>
      <c r="D170" s="62"/>
      <c r="E170" s="73" t="s">
        <v>356</v>
      </c>
      <c r="F170" s="73" t="s">
        <v>356</v>
      </c>
      <c r="G170" s="38" t="s">
        <v>357</v>
      </c>
      <c r="H170" s="38" t="s">
        <v>11</v>
      </c>
      <c r="I170" s="39">
        <v>0</v>
      </c>
      <c r="J170" s="39"/>
      <c r="K170" s="39">
        <v>0</v>
      </c>
      <c r="L170" s="33" t="e">
        <f>VLOOKUP(F:F,[1]PdC!$J$5:$T$1165,17,0)</f>
        <v>#N/A</v>
      </c>
      <c r="M170" s="46"/>
      <c r="N170" s="22"/>
      <c r="Q170" s="1">
        <f>+IFERROR(VLOOKUP(C170,#REF!,3,0),0)</f>
        <v>0</v>
      </c>
      <c r="W170" s="33"/>
    </row>
    <row r="171" spans="1:23" ht="15" customHeight="1" x14ac:dyDescent="0.25">
      <c r="A171" s="28" t="s">
        <v>320</v>
      </c>
      <c r="B171" s="74" t="s">
        <v>20</v>
      </c>
      <c r="C171" s="62"/>
      <c r="D171" s="62"/>
      <c r="E171" s="60" t="s">
        <v>358</v>
      </c>
      <c r="F171" s="60" t="s">
        <v>358</v>
      </c>
      <c r="G171" s="44" t="s">
        <v>359</v>
      </c>
      <c r="H171" s="75" t="s">
        <v>18</v>
      </c>
      <c r="I171" s="45">
        <v>0</v>
      </c>
      <c r="J171" s="45"/>
      <c r="K171" s="45">
        <v>0</v>
      </c>
      <c r="L171" s="33" t="e">
        <f>VLOOKUP(F:F,[1]PdC!$J$5:$T$1165,17,0)</f>
        <v>#N/A</v>
      </c>
      <c r="M171" s="46"/>
      <c r="N171" s="22"/>
      <c r="Q171" s="1">
        <f>+IFERROR(VLOOKUP(C171,#REF!,3,0),0)</f>
        <v>0</v>
      </c>
      <c r="W171" s="33"/>
    </row>
    <row r="172" spans="1:23" ht="15" customHeight="1" x14ac:dyDescent="0.25">
      <c r="A172" s="28" t="s">
        <v>320</v>
      </c>
      <c r="B172" s="74" t="s">
        <v>20</v>
      </c>
      <c r="C172" s="62"/>
      <c r="D172" s="62"/>
      <c r="E172" s="60" t="s">
        <v>360</v>
      </c>
      <c r="F172" s="60" t="s">
        <v>360</v>
      </c>
      <c r="G172" s="44" t="s">
        <v>361</v>
      </c>
      <c r="H172" s="75" t="s">
        <v>18</v>
      </c>
      <c r="I172" s="45">
        <v>0</v>
      </c>
      <c r="J172" s="45"/>
      <c r="K172" s="45">
        <v>0</v>
      </c>
      <c r="L172" s="33" t="e">
        <f>VLOOKUP(F:F,[1]PdC!$J$5:$T$1165,17,0)</f>
        <v>#N/A</v>
      </c>
      <c r="M172" s="46"/>
      <c r="N172" s="22"/>
      <c r="Q172" s="1">
        <f>+IFERROR(VLOOKUP(C172,#REF!,3,0),0)</f>
        <v>0</v>
      </c>
      <c r="W172" s="33"/>
    </row>
    <row r="173" spans="1:23" ht="15" customHeight="1" x14ac:dyDescent="0.25">
      <c r="A173" s="28" t="s">
        <v>320</v>
      </c>
      <c r="B173" s="74" t="s">
        <v>20</v>
      </c>
      <c r="C173" s="62"/>
      <c r="D173" s="62"/>
      <c r="E173" s="60" t="s">
        <v>362</v>
      </c>
      <c r="F173" s="60" t="s">
        <v>362</v>
      </c>
      <c r="G173" s="44" t="s">
        <v>363</v>
      </c>
      <c r="H173" s="75" t="s">
        <v>18</v>
      </c>
      <c r="I173" s="45">
        <v>0</v>
      </c>
      <c r="J173" s="45"/>
      <c r="K173" s="45">
        <v>0</v>
      </c>
      <c r="L173" s="33" t="e">
        <f>VLOOKUP(F:F,[1]PdC!$J$5:$T$1165,17,0)</f>
        <v>#N/A</v>
      </c>
      <c r="M173" s="46"/>
      <c r="N173" s="22"/>
      <c r="Q173" s="1">
        <f>+IFERROR(VLOOKUP(C173,#REF!,3,0),0)</f>
        <v>0</v>
      </c>
      <c r="W173" s="33"/>
    </row>
    <row r="174" spans="1:23" ht="15" customHeight="1" x14ac:dyDescent="0.25">
      <c r="A174" s="28" t="s">
        <v>320</v>
      </c>
      <c r="B174" s="74" t="s">
        <v>20</v>
      </c>
      <c r="C174" s="62"/>
      <c r="D174" s="62"/>
      <c r="E174" s="60" t="s">
        <v>364</v>
      </c>
      <c r="F174" s="60" t="s">
        <v>364</v>
      </c>
      <c r="G174" s="44" t="s">
        <v>365</v>
      </c>
      <c r="H174" s="75" t="s">
        <v>18</v>
      </c>
      <c r="I174" s="45">
        <v>0</v>
      </c>
      <c r="J174" s="45"/>
      <c r="K174" s="45">
        <v>0</v>
      </c>
      <c r="L174" s="33" t="e">
        <f>VLOOKUP(F:F,[1]PdC!$J$5:$T$1165,17,0)</f>
        <v>#N/A</v>
      </c>
      <c r="M174" s="40"/>
      <c r="N174" s="22"/>
      <c r="Q174" s="1">
        <f>+IFERROR(VLOOKUP(C174,#REF!,3,0),0)</f>
        <v>0</v>
      </c>
      <c r="W174" s="33"/>
    </row>
    <row r="175" spans="1:23" ht="15" customHeight="1" x14ac:dyDescent="0.25">
      <c r="A175" s="28" t="s">
        <v>320</v>
      </c>
      <c r="B175" s="74" t="s">
        <v>20</v>
      </c>
      <c r="C175" s="62"/>
      <c r="D175" s="62"/>
      <c r="E175" s="60" t="s">
        <v>366</v>
      </c>
      <c r="F175" s="60" t="s">
        <v>366</v>
      </c>
      <c r="G175" s="44" t="s">
        <v>367</v>
      </c>
      <c r="H175" s="75" t="s">
        <v>18</v>
      </c>
      <c r="I175" s="45">
        <v>0</v>
      </c>
      <c r="J175" s="45"/>
      <c r="K175" s="45">
        <v>0</v>
      </c>
      <c r="L175" s="33" t="e">
        <f>VLOOKUP(F:F,[1]PdC!$J$5:$T$1165,17,0)</f>
        <v>#N/A</v>
      </c>
      <c r="M175" s="46"/>
      <c r="N175" s="22"/>
      <c r="Q175" s="1">
        <f>+IFERROR(VLOOKUP(C175,#REF!,3,0),0)</f>
        <v>0</v>
      </c>
      <c r="W175" s="33"/>
    </row>
    <row r="176" spans="1:23" ht="15" customHeight="1" x14ac:dyDescent="0.25">
      <c r="A176" s="28" t="s">
        <v>320</v>
      </c>
      <c r="B176" s="74" t="s">
        <v>20</v>
      </c>
      <c r="C176" s="62"/>
      <c r="D176" s="62"/>
      <c r="E176" s="60" t="s">
        <v>368</v>
      </c>
      <c r="F176" s="60" t="s">
        <v>368</v>
      </c>
      <c r="G176" s="44" t="s">
        <v>369</v>
      </c>
      <c r="H176" s="75" t="s">
        <v>18</v>
      </c>
      <c r="I176" s="45">
        <v>0</v>
      </c>
      <c r="J176" s="45"/>
      <c r="K176" s="45">
        <v>0</v>
      </c>
      <c r="L176" s="33" t="e">
        <f>VLOOKUP(F:F,[1]PdC!$J$5:$T$1165,17,0)</f>
        <v>#N/A</v>
      </c>
      <c r="M176" s="46"/>
      <c r="N176" s="22"/>
      <c r="Q176" s="1">
        <f>+IFERROR(VLOOKUP(C176,#REF!,3,0),0)</f>
        <v>0</v>
      </c>
      <c r="W176" s="33"/>
    </row>
    <row r="177" spans="1:23" ht="15" customHeight="1" x14ac:dyDescent="0.25">
      <c r="A177" s="28" t="s">
        <v>320</v>
      </c>
      <c r="B177" s="74" t="s">
        <v>20</v>
      </c>
      <c r="C177" s="62"/>
      <c r="D177" s="62"/>
      <c r="E177" s="60" t="s">
        <v>370</v>
      </c>
      <c r="F177" s="60" t="s">
        <v>370</v>
      </c>
      <c r="G177" s="44" t="s">
        <v>371</v>
      </c>
      <c r="H177" s="75" t="s">
        <v>18</v>
      </c>
      <c r="I177" s="45">
        <v>0</v>
      </c>
      <c r="J177" s="45"/>
      <c r="K177" s="45">
        <v>0</v>
      </c>
      <c r="L177" s="33" t="e">
        <f>VLOOKUP(F:F,[1]PdC!$J$5:$T$1165,17,0)</f>
        <v>#N/A</v>
      </c>
      <c r="M177" s="46"/>
      <c r="N177" s="22"/>
      <c r="Q177" s="1">
        <f>+IFERROR(VLOOKUP(C177,#REF!,3,0),0)</f>
        <v>0</v>
      </c>
      <c r="W177" s="33"/>
    </row>
    <row r="178" spans="1:23" ht="15" customHeight="1" x14ac:dyDescent="0.25">
      <c r="A178" s="28" t="s">
        <v>320</v>
      </c>
      <c r="B178" s="29" t="s">
        <v>8</v>
      </c>
      <c r="C178" s="70" t="s">
        <v>353</v>
      </c>
      <c r="D178" s="70">
        <v>70610000010</v>
      </c>
      <c r="E178" s="30" t="s">
        <v>372</v>
      </c>
      <c r="F178" s="30" t="s">
        <v>372</v>
      </c>
      <c r="G178" s="31" t="s">
        <v>373</v>
      </c>
      <c r="H178" s="31" t="s">
        <v>18</v>
      </c>
      <c r="I178" s="63">
        <v>3203118.93</v>
      </c>
      <c r="J178" s="63"/>
      <c r="K178" s="63">
        <v>3203118.93</v>
      </c>
      <c r="L178" s="33" t="e">
        <f>VLOOKUP(F:F,[1]PdC!$J$5:$T$1165,17,0)</f>
        <v>#N/A</v>
      </c>
      <c r="M178" s="46"/>
      <c r="N178" s="22"/>
      <c r="Q178" s="1">
        <f>+IFERROR(VLOOKUP(C178,#REF!,3,0),0)</f>
        <v>0</v>
      </c>
      <c r="T178" s="1" t="e">
        <f>VLOOKUP(F:F,[1]PdC!$F$5:$AE$1164,31,0)</f>
        <v>#REF!</v>
      </c>
      <c r="W178" s="33"/>
    </row>
    <row r="179" spans="1:23" ht="15" customHeight="1" x14ac:dyDescent="0.25">
      <c r="A179" s="28" t="s">
        <v>320</v>
      </c>
      <c r="B179" s="69" t="s">
        <v>14</v>
      </c>
      <c r="C179" s="70" t="s">
        <v>374</v>
      </c>
      <c r="D179" s="70">
        <v>70610000025</v>
      </c>
      <c r="E179" s="71" t="s">
        <v>375</v>
      </c>
      <c r="F179" s="71" t="s">
        <v>375</v>
      </c>
      <c r="G179" s="31" t="s">
        <v>376</v>
      </c>
      <c r="H179" s="72" t="s">
        <v>18</v>
      </c>
      <c r="I179" s="63">
        <v>7129691.7999999998</v>
      </c>
      <c r="J179" s="63"/>
      <c r="K179" s="63">
        <v>7129691.7999999998</v>
      </c>
      <c r="L179" s="33" t="e">
        <f>VLOOKUP(F:F,[1]PdC!$J$5:$T$1165,17,0)</f>
        <v>#N/A</v>
      </c>
      <c r="M179" s="40"/>
      <c r="N179" s="22"/>
      <c r="Q179" s="1">
        <f>+IFERROR(VLOOKUP(C179,#REF!,3,0),0)</f>
        <v>0</v>
      </c>
      <c r="T179" s="1" t="e">
        <f>VLOOKUP(F:F,[1]PdC!$F$5:$AE$1164,31,0)</f>
        <v>#REF!</v>
      </c>
      <c r="W179" s="33"/>
    </row>
    <row r="180" spans="1:23" ht="15" customHeight="1" x14ac:dyDescent="0.25">
      <c r="A180" s="28" t="s">
        <v>320</v>
      </c>
      <c r="B180" s="35" t="s">
        <v>20</v>
      </c>
      <c r="C180" s="62"/>
      <c r="D180" s="62"/>
      <c r="E180" s="73" t="s">
        <v>377</v>
      </c>
      <c r="F180" s="73" t="s">
        <v>377</v>
      </c>
      <c r="G180" s="38" t="s">
        <v>378</v>
      </c>
      <c r="H180" s="38" t="s">
        <v>11</v>
      </c>
      <c r="I180" s="39">
        <v>0</v>
      </c>
      <c r="J180" s="39"/>
      <c r="K180" s="39">
        <v>0</v>
      </c>
      <c r="L180" s="33" t="e">
        <f>VLOOKUP(F:F,[1]PdC!$J$5:$T$1165,17,0)</f>
        <v>#N/A</v>
      </c>
      <c r="M180" s="46"/>
      <c r="N180" s="22"/>
      <c r="Q180" s="1">
        <f>+IFERROR(VLOOKUP(C180,#REF!,3,0),0)</f>
        <v>0</v>
      </c>
      <c r="W180" s="33"/>
    </row>
    <row r="181" spans="1:23" ht="15" customHeight="1" x14ac:dyDescent="0.25">
      <c r="A181" s="28" t="s">
        <v>320</v>
      </c>
      <c r="B181" s="74" t="s">
        <v>20</v>
      </c>
      <c r="C181" s="62"/>
      <c r="D181" s="62"/>
      <c r="E181" s="60" t="s">
        <v>379</v>
      </c>
      <c r="F181" s="60" t="s">
        <v>379</v>
      </c>
      <c r="G181" s="44" t="s">
        <v>380</v>
      </c>
      <c r="H181" s="75" t="s">
        <v>18</v>
      </c>
      <c r="I181" s="45">
        <v>0</v>
      </c>
      <c r="J181" s="45"/>
      <c r="K181" s="45">
        <v>0</v>
      </c>
      <c r="L181" s="33" t="e">
        <f>VLOOKUP(F:F,[1]PdC!$J$5:$T$1165,17,0)</f>
        <v>#N/A</v>
      </c>
      <c r="M181" s="46"/>
      <c r="N181" s="22"/>
      <c r="Q181" s="1">
        <f>+IFERROR(VLOOKUP(C181,#REF!,3,0),0)</f>
        <v>0</v>
      </c>
      <c r="W181" s="33"/>
    </row>
    <row r="182" spans="1:23" ht="15" customHeight="1" x14ac:dyDescent="0.25">
      <c r="A182" s="28" t="s">
        <v>320</v>
      </c>
      <c r="B182" s="74" t="s">
        <v>20</v>
      </c>
      <c r="C182" s="62"/>
      <c r="D182" s="62"/>
      <c r="E182" s="60" t="s">
        <v>381</v>
      </c>
      <c r="F182" s="60" t="s">
        <v>381</v>
      </c>
      <c r="G182" s="44" t="s">
        <v>382</v>
      </c>
      <c r="H182" s="75" t="s">
        <v>18</v>
      </c>
      <c r="I182" s="45">
        <v>0</v>
      </c>
      <c r="J182" s="45"/>
      <c r="K182" s="45">
        <v>0</v>
      </c>
      <c r="L182" s="33" t="e">
        <f>VLOOKUP(F:F,[1]PdC!$J$5:$T$1165,17,0)</f>
        <v>#N/A</v>
      </c>
      <c r="M182" s="46"/>
      <c r="N182" s="22"/>
      <c r="Q182" s="1">
        <f>+IFERROR(VLOOKUP(C182,#REF!,3,0),0)</f>
        <v>0</v>
      </c>
      <c r="W182" s="33"/>
    </row>
    <row r="183" spans="1:23" ht="15" customHeight="1" x14ac:dyDescent="0.25">
      <c r="A183" s="28" t="s">
        <v>320</v>
      </c>
      <c r="B183" s="74" t="s">
        <v>20</v>
      </c>
      <c r="C183" s="62"/>
      <c r="D183" s="62"/>
      <c r="E183" s="60" t="s">
        <v>383</v>
      </c>
      <c r="F183" s="60" t="s">
        <v>383</v>
      </c>
      <c r="G183" s="44" t="s">
        <v>384</v>
      </c>
      <c r="H183" s="75" t="s">
        <v>18</v>
      </c>
      <c r="I183" s="45">
        <v>0</v>
      </c>
      <c r="J183" s="45"/>
      <c r="K183" s="45">
        <v>0</v>
      </c>
      <c r="L183" s="33" t="e">
        <f>VLOOKUP(F:F,[1]PdC!$J$5:$T$1165,17,0)</f>
        <v>#N/A</v>
      </c>
      <c r="M183" s="46"/>
      <c r="N183" s="22"/>
      <c r="Q183" s="1">
        <f>+IFERROR(VLOOKUP(C183,#REF!,3,0),0)</f>
        <v>0</v>
      </c>
      <c r="W183" s="33"/>
    </row>
    <row r="184" spans="1:23" ht="15" customHeight="1" x14ac:dyDescent="0.25">
      <c r="A184" s="28" t="s">
        <v>320</v>
      </c>
      <c r="B184" s="74" t="s">
        <v>20</v>
      </c>
      <c r="C184" s="62"/>
      <c r="D184" s="62"/>
      <c r="E184" s="60" t="s">
        <v>385</v>
      </c>
      <c r="F184" s="60" t="s">
        <v>385</v>
      </c>
      <c r="G184" s="44" t="s">
        <v>386</v>
      </c>
      <c r="H184" s="75" t="s">
        <v>18</v>
      </c>
      <c r="I184" s="45">
        <v>0</v>
      </c>
      <c r="J184" s="45"/>
      <c r="K184" s="45">
        <v>0</v>
      </c>
      <c r="L184" s="33" t="e">
        <f>VLOOKUP(F:F,[1]PdC!$J$5:$T$1165,17,0)</f>
        <v>#N/A</v>
      </c>
      <c r="M184" s="46"/>
      <c r="N184" s="22"/>
      <c r="Q184" s="1">
        <f>+IFERROR(VLOOKUP(C184,#REF!,3,0),0)</f>
        <v>0</v>
      </c>
      <c r="W184" s="33"/>
    </row>
    <row r="185" spans="1:23" ht="15" customHeight="1" x14ac:dyDescent="0.25">
      <c r="A185" s="28" t="s">
        <v>320</v>
      </c>
      <c r="B185" s="74" t="s">
        <v>20</v>
      </c>
      <c r="C185" s="62"/>
      <c r="D185" s="62"/>
      <c r="E185" s="60" t="s">
        <v>387</v>
      </c>
      <c r="F185" s="60" t="s">
        <v>387</v>
      </c>
      <c r="G185" s="44" t="s">
        <v>388</v>
      </c>
      <c r="H185" s="75" t="s">
        <v>18</v>
      </c>
      <c r="I185" s="45">
        <v>0</v>
      </c>
      <c r="J185" s="45"/>
      <c r="K185" s="45">
        <v>0</v>
      </c>
      <c r="L185" s="33" t="e">
        <f>VLOOKUP(F:F,[1]PdC!$J$5:$T$1165,17,0)</f>
        <v>#N/A</v>
      </c>
      <c r="M185" s="46"/>
      <c r="N185" s="22"/>
      <c r="Q185" s="1">
        <f>+IFERROR(VLOOKUP(C185,#REF!,3,0),0)</f>
        <v>0</v>
      </c>
      <c r="W185" s="33"/>
    </row>
    <row r="186" spans="1:23" ht="15" customHeight="1" x14ac:dyDescent="0.25">
      <c r="A186" s="28" t="s">
        <v>320</v>
      </c>
      <c r="B186" s="74" t="s">
        <v>20</v>
      </c>
      <c r="C186" s="62"/>
      <c r="D186" s="62"/>
      <c r="E186" s="60" t="s">
        <v>389</v>
      </c>
      <c r="F186" s="60" t="s">
        <v>389</v>
      </c>
      <c r="G186" s="44" t="s">
        <v>390</v>
      </c>
      <c r="H186" s="75" t="s">
        <v>18</v>
      </c>
      <c r="I186" s="45">
        <v>0</v>
      </c>
      <c r="J186" s="45"/>
      <c r="K186" s="45">
        <v>0</v>
      </c>
      <c r="L186" s="33" t="e">
        <f>VLOOKUP(F:F,[1]PdC!$J$5:$T$1165,17,0)</f>
        <v>#N/A</v>
      </c>
      <c r="M186" s="46"/>
      <c r="N186" s="22"/>
      <c r="Q186" s="1">
        <f>+IFERROR(VLOOKUP(C186,#REF!,3,0),0)</f>
        <v>0</v>
      </c>
      <c r="W186" s="33"/>
    </row>
    <row r="187" spans="1:23" ht="15" customHeight="1" x14ac:dyDescent="0.25">
      <c r="A187" s="28" t="s">
        <v>320</v>
      </c>
      <c r="B187" s="29" t="s">
        <v>8</v>
      </c>
      <c r="C187" s="70" t="s">
        <v>391</v>
      </c>
      <c r="D187" s="70">
        <v>70610000015</v>
      </c>
      <c r="E187" s="30" t="s">
        <v>392</v>
      </c>
      <c r="F187" s="30" t="s">
        <v>392</v>
      </c>
      <c r="G187" s="31" t="s">
        <v>393</v>
      </c>
      <c r="H187" s="31" t="s">
        <v>18</v>
      </c>
      <c r="I187" s="63">
        <v>3272743.97</v>
      </c>
      <c r="J187" s="63"/>
      <c r="K187" s="63">
        <v>3272743.97</v>
      </c>
      <c r="L187" s="33" t="e">
        <f>VLOOKUP(F:F,[1]PdC!$J$5:$T$1165,17,0)</f>
        <v>#N/A</v>
      </c>
      <c r="M187" s="46"/>
      <c r="N187" s="22"/>
      <c r="Q187" s="1">
        <f>+IFERROR(VLOOKUP(C187,#REF!,3,0),0)</f>
        <v>0</v>
      </c>
      <c r="T187" s="1" t="e">
        <f>VLOOKUP(F:F,[1]PdC!$F$5:$AE$1164,31,0)</f>
        <v>#REF!</v>
      </c>
      <c r="W187" s="33"/>
    </row>
    <row r="188" spans="1:23" ht="15" customHeight="1" x14ac:dyDescent="0.25">
      <c r="A188" s="28" t="s">
        <v>320</v>
      </c>
      <c r="B188" s="29" t="s">
        <v>8</v>
      </c>
      <c r="C188" s="70" t="s">
        <v>374</v>
      </c>
      <c r="D188" s="70">
        <v>70610000030</v>
      </c>
      <c r="E188" s="30" t="s">
        <v>394</v>
      </c>
      <c r="F188" s="30" t="s">
        <v>394</v>
      </c>
      <c r="G188" s="31" t="s">
        <v>395</v>
      </c>
      <c r="H188" s="29" t="s">
        <v>18</v>
      </c>
      <c r="I188" s="63">
        <v>677178.85</v>
      </c>
      <c r="J188" s="63"/>
      <c r="K188" s="63">
        <v>677178.85</v>
      </c>
      <c r="L188" s="33" t="e">
        <f>VLOOKUP(F:F,[1]PdC!$J$5:$T$1165,17,0)</f>
        <v>#N/A</v>
      </c>
      <c r="M188" s="46"/>
      <c r="N188" s="22"/>
      <c r="Q188" s="1">
        <f>+IFERROR(VLOOKUP(C188,#REF!,3,0),0)</f>
        <v>0</v>
      </c>
      <c r="T188" s="1" t="e">
        <f>VLOOKUP(F:F,[1]PdC!$F$5:$AE$1164,31,0)</f>
        <v>#REF!</v>
      </c>
      <c r="W188" s="33"/>
    </row>
    <row r="189" spans="1:23" ht="15" customHeight="1" x14ac:dyDescent="0.25">
      <c r="A189" s="28" t="s">
        <v>320</v>
      </c>
      <c r="B189" s="29" t="s">
        <v>8</v>
      </c>
      <c r="C189" s="70" t="s">
        <v>391</v>
      </c>
      <c r="D189" s="70">
        <v>70610000020</v>
      </c>
      <c r="E189" s="30" t="s">
        <v>396</v>
      </c>
      <c r="F189" s="30" t="s">
        <v>396</v>
      </c>
      <c r="G189" s="31" t="s">
        <v>397</v>
      </c>
      <c r="H189" s="31" t="s">
        <v>18</v>
      </c>
      <c r="I189" s="63">
        <v>343358.62</v>
      </c>
      <c r="J189" s="63"/>
      <c r="K189" s="63">
        <v>343358.62</v>
      </c>
      <c r="L189" s="33" t="e">
        <f>VLOOKUP(F:F,[1]PdC!$J$5:$T$1165,17,0)</f>
        <v>#N/A</v>
      </c>
      <c r="M189" s="40"/>
      <c r="N189" s="22"/>
      <c r="Q189" s="1">
        <f>+IFERROR(VLOOKUP(C189,#REF!,3,0),0)</f>
        <v>0</v>
      </c>
      <c r="T189" s="1" t="e">
        <f>VLOOKUP(F:F,[1]PdC!$F$5:$AE$1164,31,0)</f>
        <v>#REF!</v>
      </c>
      <c r="W189" s="33"/>
    </row>
    <row r="190" spans="1:23" ht="15" customHeight="1" x14ac:dyDescent="0.25">
      <c r="A190" s="28" t="s">
        <v>320</v>
      </c>
      <c r="B190" s="29" t="s">
        <v>8</v>
      </c>
      <c r="C190" s="70" t="s">
        <v>398</v>
      </c>
      <c r="D190" s="70">
        <v>70610000035</v>
      </c>
      <c r="E190" s="30" t="s">
        <v>399</v>
      </c>
      <c r="F190" s="30" t="s">
        <v>399</v>
      </c>
      <c r="G190" s="31" t="s">
        <v>400</v>
      </c>
      <c r="H190" s="29" t="s">
        <v>18</v>
      </c>
      <c r="I190" s="63">
        <v>52821068.93</v>
      </c>
      <c r="J190" s="63"/>
      <c r="K190" s="63">
        <v>52821068.93</v>
      </c>
      <c r="L190" s="33" t="e">
        <f>VLOOKUP(F:F,[1]PdC!$J$5:$T$1165,17,0)</f>
        <v>#N/A</v>
      </c>
      <c r="M190" s="46"/>
      <c r="N190" s="22"/>
      <c r="Q190" s="1">
        <f>+IFERROR(VLOOKUP(C190,#REF!,3,0),0)</f>
        <v>0</v>
      </c>
      <c r="T190" s="1" t="e">
        <f>VLOOKUP(F:F,[1]PdC!$F$5:$AE$1164,31,0)</f>
        <v>#REF!</v>
      </c>
      <c r="W190" s="33"/>
    </row>
    <row r="191" spans="1:23" ht="15" customHeight="1" x14ac:dyDescent="0.25">
      <c r="A191" s="28" t="s">
        <v>320</v>
      </c>
      <c r="B191" s="29" t="s">
        <v>8</v>
      </c>
      <c r="C191" s="70" t="s">
        <v>398</v>
      </c>
      <c r="D191" s="70">
        <v>70610000040</v>
      </c>
      <c r="E191" s="30" t="s">
        <v>401</v>
      </c>
      <c r="F191" s="30" t="s">
        <v>401</v>
      </c>
      <c r="G191" s="31" t="s">
        <v>402</v>
      </c>
      <c r="H191" s="29" t="s">
        <v>18</v>
      </c>
      <c r="I191" s="63">
        <v>40449.360000000001</v>
      </c>
      <c r="J191" s="63"/>
      <c r="K191" s="63">
        <v>40449.360000000001</v>
      </c>
      <c r="L191" s="33"/>
      <c r="M191" s="46"/>
      <c r="N191" s="22"/>
      <c r="Q191" s="1">
        <f>+IFERROR(VLOOKUP(C191,#REF!,3,0),0)</f>
        <v>0</v>
      </c>
      <c r="T191" s="1" t="e">
        <f>VLOOKUP(F:F,[1]PdC!$F$5:$AE$1164,31,0)</f>
        <v>#REF!</v>
      </c>
      <c r="W191" s="33"/>
    </row>
    <row r="192" spans="1:23" ht="15" customHeight="1" x14ac:dyDescent="0.25">
      <c r="A192" s="28" t="s">
        <v>320</v>
      </c>
      <c r="B192" s="29" t="s">
        <v>8</v>
      </c>
      <c r="C192" s="70" t="s">
        <v>403</v>
      </c>
      <c r="D192" s="70">
        <v>70610000047</v>
      </c>
      <c r="E192" s="30" t="s">
        <v>404</v>
      </c>
      <c r="F192" s="30" t="s">
        <v>404</v>
      </c>
      <c r="G192" s="31" t="s">
        <v>405</v>
      </c>
      <c r="H192" s="29" t="s">
        <v>18</v>
      </c>
      <c r="I192" s="63">
        <v>197048.14</v>
      </c>
      <c r="J192" s="63"/>
      <c r="K192" s="63">
        <v>197048.14</v>
      </c>
      <c r="L192" s="33" t="e">
        <f>VLOOKUP(F:F,[1]PdC!$J$5:$T$1165,17,0)</f>
        <v>#N/A</v>
      </c>
      <c r="M192" s="46"/>
      <c r="N192" s="22"/>
      <c r="Q192" s="1">
        <f>+IFERROR(VLOOKUP(C192,#REF!,3,0),0)</f>
        <v>0</v>
      </c>
      <c r="T192" s="1" t="e">
        <f>VLOOKUP(F:F,[1]PdC!$F$5:$AE$1164,31,0)</f>
        <v>#REF!</v>
      </c>
      <c r="W192" s="33"/>
    </row>
    <row r="193" spans="1:23" ht="15" customHeight="1" x14ac:dyDescent="0.25">
      <c r="A193" s="28" t="s">
        <v>320</v>
      </c>
      <c r="B193" s="29" t="s">
        <v>8</v>
      </c>
      <c r="C193" s="70" t="s">
        <v>403</v>
      </c>
      <c r="D193" s="70">
        <v>70610000052</v>
      </c>
      <c r="E193" s="30" t="s">
        <v>406</v>
      </c>
      <c r="F193" s="30" t="s">
        <v>406</v>
      </c>
      <c r="G193" s="31" t="s">
        <v>407</v>
      </c>
      <c r="H193" s="29" t="s">
        <v>18</v>
      </c>
      <c r="I193" s="63">
        <v>35846.019999999997</v>
      </c>
      <c r="J193" s="63"/>
      <c r="K193" s="63">
        <v>35846.019999999997</v>
      </c>
      <c r="L193" s="33"/>
      <c r="M193" s="46"/>
      <c r="N193" s="22"/>
      <c r="Q193" s="1">
        <f>+IFERROR(VLOOKUP(C193,#REF!,3,0),0)</f>
        <v>0</v>
      </c>
      <c r="T193" s="1" t="e">
        <f>VLOOKUP(F:F,[1]PdC!$F$5:$AE$1164,31,0)</f>
        <v>#REF!</v>
      </c>
      <c r="W193" s="33"/>
    </row>
    <row r="194" spans="1:23" ht="15" customHeight="1" x14ac:dyDescent="0.25">
      <c r="A194" s="28" t="s">
        <v>320</v>
      </c>
      <c r="B194" s="29" t="s">
        <v>8</v>
      </c>
      <c r="C194" s="70" t="s">
        <v>403</v>
      </c>
      <c r="D194" s="70">
        <v>70610000054</v>
      </c>
      <c r="E194" s="30" t="s">
        <v>408</v>
      </c>
      <c r="F194" s="30" t="s">
        <v>408</v>
      </c>
      <c r="G194" s="31" t="s">
        <v>409</v>
      </c>
      <c r="H194" s="29" t="s">
        <v>18</v>
      </c>
      <c r="I194" s="63">
        <v>4863.95</v>
      </c>
      <c r="J194" s="63"/>
      <c r="K194" s="63">
        <v>4863.95</v>
      </c>
      <c r="L194" s="33"/>
      <c r="M194" s="46"/>
      <c r="N194" s="22"/>
      <c r="Q194" s="1">
        <f>+IFERROR(VLOOKUP(C194,#REF!,3,0),0)</f>
        <v>0</v>
      </c>
      <c r="T194" s="1" t="e">
        <f>VLOOKUP(F:F,[1]PdC!$F$5:$AE$1164,31,0)</f>
        <v>#REF!</v>
      </c>
      <c r="W194" s="33"/>
    </row>
    <row r="195" spans="1:23" ht="15" customHeight="1" x14ac:dyDescent="0.25">
      <c r="A195" s="28" t="s">
        <v>320</v>
      </c>
      <c r="B195" s="29" t="s">
        <v>8</v>
      </c>
      <c r="C195" s="70" t="s">
        <v>403</v>
      </c>
      <c r="D195" s="70">
        <v>70610000055</v>
      </c>
      <c r="E195" s="30" t="s">
        <v>410</v>
      </c>
      <c r="F195" s="30" t="s">
        <v>410</v>
      </c>
      <c r="G195" s="31" t="s">
        <v>411</v>
      </c>
      <c r="H195" s="29" t="s">
        <v>18</v>
      </c>
      <c r="I195" s="63">
        <v>1694552.6</v>
      </c>
      <c r="J195" s="63"/>
      <c r="K195" s="63">
        <v>1694552.6</v>
      </c>
      <c r="L195" s="33" t="e">
        <f>VLOOKUP(F:F,[1]PdC!$J$5:$T$1165,17,0)</f>
        <v>#N/A</v>
      </c>
      <c r="M195" s="40"/>
      <c r="N195" s="22"/>
      <c r="Q195" s="1">
        <f>+IFERROR(VLOOKUP(C195,#REF!,3,0),0)</f>
        <v>0</v>
      </c>
      <c r="T195" s="1" t="e">
        <f>VLOOKUP(F:F,[1]PdC!$F$5:$AE$1164,31,0)</f>
        <v>#REF!</v>
      </c>
      <c r="W195" s="33"/>
    </row>
    <row r="196" spans="1:23" ht="15" customHeight="1" x14ac:dyDescent="0.25">
      <c r="A196" s="28" t="s">
        <v>320</v>
      </c>
      <c r="B196" s="29" t="s">
        <v>8</v>
      </c>
      <c r="C196" s="70" t="s">
        <v>403</v>
      </c>
      <c r="D196" s="70">
        <v>70610000056</v>
      </c>
      <c r="E196" s="30" t="s">
        <v>412</v>
      </c>
      <c r="F196" s="30" t="s">
        <v>412</v>
      </c>
      <c r="G196" s="31" t="s">
        <v>413</v>
      </c>
      <c r="H196" s="29" t="s">
        <v>18</v>
      </c>
      <c r="I196" s="63">
        <v>184409.89</v>
      </c>
      <c r="J196" s="63"/>
      <c r="K196" s="63">
        <v>184409.89</v>
      </c>
      <c r="L196" s="33" t="e">
        <f>VLOOKUP(F:F,[1]PdC!$J$5:$T$1165,17,0)</f>
        <v>#N/A</v>
      </c>
      <c r="M196" s="46"/>
      <c r="N196" s="22"/>
      <c r="Q196" s="1">
        <f>+IFERROR(VLOOKUP(C196,#REF!,3,0),0)</f>
        <v>0</v>
      </c>
      <c r="T196" s="1" t="e">
        <f>VLOOKUP(F:F,[1]PdC!$F$5:$AE$1164,31,0)</f>
        <v>#REF!</v>
      </c>
      <c r="W196" s="33"/>
    </row>
    <row r="197" spans="1:23" ht="15" customHeight="1" x14ac:dyDescent="0.25">
      <c r="A197" s="28" t="s">
        <v>320</v>
      </c>
      <c r="B197" s="29" t="s">
        <v>8</v>
      </c>
      <c r="C197" s="70" t="s">
        <v>403</v>
      </c>
      <c r="D197" s="70">
        <v>70610000057</v>
      </c>
      <c r="E197" s="30" t="s">
        <v>414</v>
      </c>
      <c r="F197" s="30" t="s">
        <v>414</v>
      </c>
      <c r="G197" s="31" t="s">
        <v>415</v>
      </c>
      <c r="H197" s="29" t="s">
        <v>18</v>
      </c>
      <c r="I197" s="63">
        <v>410473.73</v>
      </c>
      <c r="J197" s="63"/>
      <c r="K197" s="63">
        <v>410473.73</v>
      </c>
      <c r="L197" s="33"/>
      <c r="M197" s="46"/>
      <c r="N197" s="22"/>
      <c r="Q197" s="1">
        <f>+IFERROR(VLOOKUP(C197,#REF!,3,0),0)</f>
        <v>0</v>
      </c>
      <c r="T197" s="1" t="e">
        <f>VLOOKUP(F:F,[1]PdC!$F$5:$AE$1164,31,0)</f>
        <v>#REF!</v>
      </c>
      <c r="W197" s="33"/>
    </row>
    <row r="198" spans="1:23" ht="15" customHeight="1" x14ac:dyDescent="0.25">
      <c r="A198" s="28" t="s">
        <v>320</v>
      </c>
      <c r="B198" s="29" t="s">
        <v>8</v>
      </c>
      <c r="C198" s="70" t="s">
        <v>403</v>
      </c>
      <c r="D198" s="70">
        <v>70610000058</v>
      </c>
      <c r="E198" s="30" t="s">
        <v>416</v>
      </c>
      <c r="F198" s="30" t="s">
        <v>416</v>
      </c>
      <c r="G198" s="31" t="s">
        <v>417</v>
      </c>
      <c r="H198" s="29" t="s">
        <v>18</v>
      </c>
      <c r="I198" s="63">
        <v>56781.13</v>
      </c>
      <c r="J198" s="63"/>
      <c r="K198" s="63">
        <v>56781.13</v>
      </c>
      <c r="L198" s="33"/>
      <c r="M198" s="46"/>
      <c r="N198" s="22"/>
      <c r="Q198" s="1">
        <f>+IFERROR(VLOOKUP(C198,#REF!,3,0),0)</f>
        <v>0</v>
      </c>
      <c r="T198" s="1" t="e">
        <f>VLOOKUP(F:F,[1]PdC!$F$5:$AE$1164,31,0)</f>
        <v>#REF!</v>
      </c>
      <c r="W198" s="33"/>
    </row>
    <row r="199" spans="1:23" ht="15" customHeight="1" x14ac:dyDescent="0.25">
      <c r="A199" s="28" t="s">
        <v>320</v>
      </c>
      <c r="B199" s="29" t="s">
        <v>8</v>
      </c>
      <c r="C199" s="70" t="s">
        <v>403</v>
      </c>
      <c r="D199" s="70">
        <v>70610000059</v>
      </c>
      <c r="E199" s="30" t="s">
        <v>418</v>
      </c>
      <c r="F199" s="30" t="s">
        <v>418</v>
      </c>
      <c r="G199" s="31" t="s">
        <v>419</v>
      </c>
      <c r="H199" s="29" t="s">
        <v>18</v>
      </c>
      <c r="I199" s="63">
        <v>0</v>
      </c>
      <c r="J199" s="63"/>
      <c r="K199" s="63">
        <v>0</v>
      </c>
      <c r="L199" s="33"/>
      <c r="M199" s="46"/>
      <c r="N199" s="22"/>
      <c r="Q199" s="1">
        <f>+IFERROR(VLOOKUP(C199,#REF!,3,0),0)</f>
        <v>0</v>
      </c>
      <c r="T199" s="1" t="e">
        <f>VLOOKUP(F:F,[1]PdC!$F$5:$AE$1164,31,0)</f>
        <v>#REF!</v>
      </c>
      <c r="W199" s="33"/>
    </row>
    <row r="200" spans="1:23" ht="15" customHeight="1" x14ac:dyDescent="0.25">
      <c r="A200" s="28" t="s">
        <v>320</v>
      </c>
      <c r="B200" s="29" t="s">
        <v>8</v>
      </c>
      <c r="C200" s="70" t="s">
        <v>403</v>
      </c>
      <c r="D200" s="70">
        <v>70610000080</v>
      </c>
      <c r="E200" s="30" t="s">
        <v>420</v>
      </c>
      <c r="F200" s="30" t="s">
        <v>420</v>
      </c>
      <c r="G200" s="31" t="s">
        <v>421</v>
      </c>
      <c r="H200" s="29" t="s">
        <v>18</v>
      </c>
      <c r="I200" s="63">
        <v>51715.63</v>
      </c>
      <c r="J200" s="63"/>
      <c r="K200" s="63">
        <v>51715.63</v>
      </c>
      <c r="L200" s="33" t="e">
        <f>VLOOKUP(F:F,[1]PdC!$J$5:$T$1165,17,0)</f>
        <v>#N/A</v>
      </c>
      <c r="M200" s="40"/>
      <c r="N200" s="22"/>
      <c r="Q200" s="1">
        <f>+IFERROR(VLOOKUP(C200,#REF!,3,0),0)</f>
        <v>0</v>
      </c>
      <c r="T200" s="1" t="e">
        <f>VLOOKUP(F:F,[1]PdC!$F$5:$AE$1164,31,0)</f>
        <v>#REF!</v>
      </c>
      <c r="W200" s="33"/>
    </row>
    <row r="201" spans="1:23" ht="15" customHeight="1" x14ac:dyDescent="0.25">
      <c r="A201" s="28" t="s">
        <v>320</v>
      </c>
      <c r="B201" s="29" t="s">
        <v>8</v>
      </c>
      <c r="C201" s="70" t="s">
        <v>422</v>
      </c>
      <c r="D201" s="70">
        <v>70610000100</v>
      </c>
      <c r="E201" s="30" t="s">
        <v>423</v>
      </c>
      <c r="F201" s="30" t="s">
        <v>423</v>
      </c>
      <c r="G201" s="31" t="s">
        <v>424</v>
      </c>
      <c r="H201" s="29" t="s">
        <v>18</v>
      </c>
      <c r="I201" s="63">
        <v>0</v>
      </c>
      <c r="J201" s="63"/>
      <c r="K201" s="63">
        <v>0</v>
      </c>
      <c r="L201" s="33" t="e">
        <f>VLOOKUP(F:F,[1]PdC!$J$5:$T$1165,17,0)</f>
        <v>#N/A</v>
      </c>
      <c r="M201" s="46"/>
      <c r="N201" s="22"/>
      <c r="Q201" s="1">
        <f>+IFERROR(VLOOKUP(C201,#REF!,3,0),0)</f>
        <v>0</v>
      </c>
      <c r="T201" s="1" t="e">
        <f>VLOOKUP(F:F,[1]PdC!$F$5:$AE$1164,31,0)</f>
        <v>#REF!</v>
      </c>
      <c r="W201" s="33"/>
    </row>
    <row r="202" spans="1:23" ht="15" customHeight="1" x14ac:dyDescent="0.25">
      <c r="A202" s="28" t="s">
        <v>320</v>
      </c>
      <c r="B202" s="29" t="s">
        <v>8</v>
      </c>
      <c r="C202" s="70" t="s">
        <v>425</v>
      </c>
      <c r="D202" s="70">
        <v>70610000110</v>
      </c>
      <c r="E202" s="30" t="s">
        <v>426</v>
      </c>
      <c r="F202" s="30" t="s">
        <v>426</v>
      </c>
      <c r="G202" s="31" t="s">
        <v>427</v>
      </c>
      <c r="H202" s="29" t="s">
        <v>18</v>
      </c>
      <c r="I202" s="63">
        <v>0</v>
      </c>
      <c r="J202" s="63"/>
      <c r="K202" s="63">
        <v>0</v>
      </c>
      <c r="L202" s="33"/>
      <c r="M202" s="46"/>
      <c r="N202" s="22"/>
      <c r="Q202" s="1">
        <f>+IFERROR(VLOOKUP(C202,#REF!,3,0),0)</f>
        <v>0</v>
      </c>
      <c r="T202" s="1" t="e">
        <f>VLOOKUP(F:F,[1]PdC!$F$5:$AE$1164,31,0)</f>
        <v>#REF!</v>
      </c>
      <c r="W202" s="33"/>
    </row>
    <row r="203" spans="1:23" ht="15" customHeight="1" x14ac:dyDescent="0.25">
      <c r="A203" s="28" t="s">
        <v>320</v>
      </c>
      <c r="B203" s="29" t="s">
        <v>8</v>
      </c>
      <c r="C203" s="70" t="s">
        <v>428</v>
      </c>
      <c r="D203" s="70">
        <v>70610000115</v>
      </c>
      <c r="E203" s="30" t="s">
        <v>429</v>
      </c>
      <c r="F203" s="30" t="s">
        <v>429</v>
      </c>
      <c r="G203" s="31" t="s">
        <v>430</v>
      </c>
      <c r="H203" s="29" t="s">
        <v>18</v>
      </c>
      <c r="I203" s="63">
        <v>0</v>
      </c>
      <c r="J203" s="63"/>
      <c r="K203" s="63">
        <v>0</v>
      </c>
      <c r="L203" s="33"/>
      <c r="M203" s="46"/>
      <c r="N203" s="22"/>
      <c r="Q203" s="1">
        <f>+IFERROR(VLOOKUP(C203,#REF!,3,0),0)</f>
        <v>0</v>
      </c>
      <c r="T203" s="1" t="e">
        <f>VLOOKUP(F:F,[1]PdC!$F$5:$AE$1164,31,0)</f>
        <v>#REF!</v>
      </c>
      <c r="W203" s="33"/>
    </row>
    <row r="204" spans="1:23" ht="15" customHeight="1" x14ac:dyDescent="0.25">
      <c r="A204" s="28" t="s">
        <v>320</v>
      </c>
      <c r="B204" s="29" t="s">
        <v>8</v>
      </c>
      <c r="C204" s="70" t="s">
        <v>431</v>
      </c>
      <c r="D204" s="70">
        <v>70610000120</v>
      </c>
      <c r="E204" s="30" t="s">
        <v>432</v>
      </c>
      <c r="F204" s="30" t="s">
        <v>432</v>
      </c>
      <c r="G204" s="31" t="s">
        <v>433</v>
      </c>
      <c r="H204" s="29" t="s">
        <v>18</v>
      </c>
      <c r="I204" s="63">
        <v>0</v>
      </c>
      <c r="J204" s="63"/>
      <c r="K204" s="63">
        <v>0</v>
      </c>
      <c r="L204" s="33"/>
      <c r="M204" s="46"/>
      <c r="N204" s="22"/>
      <c r="Q204" s="1">
        <f>+IFERROR(VLOOKUP(C204,#REF!,3,0),0)</f>
        <v>0</v>
      </c>
      <c r="T204" s="1" t="e">
        <f>VLOOKUP(F:F,[1]PdC!$F$5:$AE$1164,31,0)</f>
        <v>#REF!</v>
      </c>
      <c r="W204" s="33"/>
    </row>
    <row r="205" spans="1:23" ht="15" customHeight="1" x14ac:dyDescent="0.25">
      <c r="A205" s="28" t="s">
        <v>320</v>
      </c>
      <c r="B205" s="23" t="s">
        <v>8</v>
      </c>
      <c r="C205" s="24"/>
      <c r="D205" s="24">
        <v>706105</v>
      </c>
      <c r="E205" s="25" t="s">
        <v>434</v>
      </c>
      <c r="F205" s="25" t="s">
        <v>434</v>
      </c>
      <c r="G205" s="26" t="s">
        <v>435</v>
      </c>
      <c r="H205" s="26" t="s">
        <v>11</v>
      </c>
      <c r="I205" s="27">
        <v>0</v>
      </c>
      <c r="J205" s="27"/>
      <c r="K205" s="27">
        <v>0</v>
      </c>
      <c r="L205" s="33"/>
      <c r="M205" s="46"/>
      <c r="N205" s="22"/>
      <c r="Q205" s="1">
        <f>+IFERROR(VLOOKUP(C205,#REF!,3,0),0)</f>
        <v>0</v>
      </c>
      <c r="T205" s="1" t="e">
        <f>VLOOKUP(F:F,[1]PdC!$F$5:$AE$1164,31,0)</f>
        <v>#REF!</v>
      </c>
      <c r="W205" s="33"/>
    </row>
    <row r="206" spans="1:23" ht="15" customHeight="1" x14ac:dyDescent="0.25">
      <c r="A206" s="28" t="s">
        <v>320</v>
      </c>
      <c r="B206" s="29" t="s">
        <v>8</v>
      </c>
      <c r="C206" s="70" t="s">
        <v>436</v>
      </c>
      <c r="D206" s="70">
        <v>70610500005</v>
      </c>
      <c r="E206" s="30" t="s">
        <v>437</v>
      </c>
      <c r="F206" s="30" t="s">
        <v>437</v>
      </c>
      <c r="G206" s="31" t="s">
        <v>438</v>
      </c>
      <c r="H206" s="29" t="s">
        <v>18</v>
      </c>
      <c r="I206" s="63">
        <v>5382388.4100000001</v>
      </c>
      <c r="J206" s="63"/>
      <c r="K206" s="63">
        <v>5382388.4100000001</v>
      </c>
      <c r="L206" s="33"/>
      <c r="M206" s="46"/>
      <c r="N206" s="22"/>
      <c r="Q206" s="1">
        <f>+IFERROR(VLOOKUP(C206,#REF!,3,0),0)</f>
        <v>0</v>
      </c>
      <c r="T206" s="1" t="e">
        <f>VLOOKUP(F:F,[1]PdC!$F$5:$AE$1164,31,0)</f>
        <v>#REF!</v>
      </c>
      <c r="W206" s="33"/>
    </row>
    <row r="207" spans="1:23" ht="15" customHeight="1" x14ac:dyDescent="0.25">
      <c r="A207" s="28" t="s">
        <v>320</v>
      </c>
      <c r="B207" s="29" t="s">
        <v>8</v>
      </c>
      <c r="C207" s="70" t="s">
        <v>436</v>
      </c>
      <c r="D207" s="70">
        <v>70610500006</v>
      </c>
      <c r="E207" s="30" t="s">
        <v>439</v>
      </c>
      <c r="F207" s="30" t="s">
        <v>439</v>
      </c>
      <c r="G207" s="31" t="s">
        <v>440</v>
      </c>
      <c r="H207" s="29" t="s">
        <v>18</v>
      </c>
      <c r="I207" s="63">
        <v>0</v>
      </c>
      <c r="J207" s="63"/>
      <c r="K207" s="63">
        <v>0</v>
      </c>
      <c r="L207" s="33" t="e">
        <f>VLOOKUP(F:F,[1]PdC!$J$5:$T$1165,17,0)</f>
        <v>#N/A</v>
      </c>
      <c r="M207" s="46"/>
      <c r="N207" s="22"/>
      <c r="Q207" s="1">
        <f>+IFERROR(VLOOKUP(C207,#REF!,3,0),0)</f>
        <v>0</v>
      </c>
      <c r="T207" s="1" t="e">
        <f>VLOOKUP(F:F,[1]PdC!$F$5:$AE$1164,31,0)</f>
        <v>#N/A</v>
      </c>
      <c r="W207" s="33"/>
    </row>
    <row r="208" spans="1:23" ht="15" customHeight="1" x14ac:dyDescent="0.25">
      <c r="A208" s="16"/>
      <c r="B208" s="29" t="s">
        <v>8</v>
      </c>
      <c r="C208" s="70" t="s">
        <v>436</v>
      </c>
      <c r="D208" s="70">
        <v>70610500010</v>
      </c>
      <c r="E208" s="30" t="s">
        <v>441</v>
      </c>
      <c r="F208" s="30" t="s">
        <v>441</v>
      </c>
      <c r="G208" s="31" t="s">
        <v>442</v>
      </c>
      <c r="H208" s="29" t="s">
        <v>18</v>
      </c>
      <c r="I208" s="63">
        <v>701062.11</v>
      </c>
      <c r="J208" s="63">
        <v>0</v>
      </c>
      <c r="K208" s="63">
        <v>701062.11</v>
      </c>
      <c r="L208" s="33" t="e">
        <f>VLOOKUP(F:F,[1]PdC!$J$5:$T$1165,17,0)</f>
        <v>#N/A</v>
      </c>
      <c r="M208" s="46"/>
      <c r="N208" s="22"/>
      <c r="Q208" s="1">
        <f>+IFERROR(VLOOKUP(C208,#REF!,3,0),0)</f>
        <v>0</v>
      </c>
      <c r="T208" s="1" t="e">
        <f>VLOOKUP(F:F,[1]PdC!$F$5:$AE$1164,31,0)</f>
        <v>#REF!</v>
      </c>
      <c r="W208" s="33"/>
    </row>
    <row r="209" spans="1:23" ht="15" customHeight="1" x14ac:dyDescent="0.25">
      <c r="A209" s="28" t="s">
        <v>443</v>
      </c>
      <c r="B209" s="29" t="s">
        <v>8</v>
      </c>
      <c r="C209" s="70" t="s">
        <v>444</v>
      </c>
      <c r="D209" s="70">
        <v>70610500015</v>
      </c>
      <c r="E209" s="30" t="s">
        <v>445</v>
      </c>
      <c r="F209" s="30" t="s">
        <v>445</v>
      </c>
      <c r="G209" s="31" t="s">
        <v>446</v>
      </c>
      <c r="H209" s="29" t="s">
        <v>18</v>
      </c>
      <c r="I209" s="63">
        <v>102710.85</v>
      </c>
      <c r="J209" s="63"/>
      <c r="K209" s="63">
        <v>102710.85</v>
      </c>
      <c r="L209" s="33" t="e">
        <f>VLOOKUP(F:F,[1]PdC!$J$5:$T$1165,17,0)</f>
        <v>#N/A</v>
      </c>
      <c r="M209" s="40"/>
      <c r="N209" s="22"/>
      <c r="Q209" s="1">
        <f>+IFERROR(VLOOKUP(C209,#REF!,3,0),0)</f>
        <v>0</v>
      </c>
      <c r="T209" s="1" t="e">
        <f>VLOOKUP(F:F,[1]PdC!$F$5:$AE$1164,31,0)</f>
        <v>#REF!</v>
      </c>
      <c r="W209" s="33"/>
    </row>
    <row r="210" spans="1:23" ht="15" customHeight="1" x14ac:dyDescent="0.25">
      <c r="A210" s="28" t="s">
        <v>447</v>
      </c>
      <c r="B210" s="29" t="s">
        <v>8</v>
      </c>
      <c r="C210" s="70" t="s">
        <v>444</v>
      </c>
      <c r="D210" s="70">
        <v>70610500020</v>
      </c>
      <c r="E210" s="30" t="s">
        <v>448</v>
      </c>
      <c r="F210" s="30" t="s">
        <v>448</v>
      </c>
      <c r="G210" s="31" t="s">
        <v>449</v>
      </c>
      <c r="H210" s="29" t="s">
        <v>18</v>
      </c>
      <c r="I210" s="63">
        <v>20300.22</v>
      </c>
      <c r="J210" s="63"/>
      <c r="K210" s="63">
        <v>20300.22</v>
      </c>
      <c r="L210" s="33" t="e">
        <f>VLOOKUP(F:F,[1]PdC!$J$5:$T$1165,17,0)</f>
        <v>#N/A</v>
      </c>
      <c r="M210" s="40"/>
      <c r="N210" s="22"/>
      <c r="Q210" s="1">
        <f>+IFERROR(VLOOKUP(C210,#REF!,3,0),0)</f>
        <v>0</v>
      </c>
      <c r="T210" s="1" t="e">
        <f>VLOOKUP(F:F,[1]PdC!$F$5:$AE$1164,31,0)</f>
        <v>#REF!</v>
      </c>
      <c r="W210" s="33"/>
    </row>
    <row r="211" spans="1:23" ht="15" customHeight="1" x14ac:dyDescent="0.25">
      <c r="A211" s="28" t="s">
        <v>443</v>
      </c>
      <c r="B211" s="29" t="s">
        <v>8</v>
      </c>
      <c r="C211" s="70" t="s">
        <v>444</v>
      </c>
      <c r="D211" s="70">
        <v>70610500025</v>
      </c>
      <c r="E211" s="30" t="s">
        <v>450</v>
      </c>
      <c r="F211" s="30" t="s">
        <v>450</v>
      </c>
      <c r="G211" s="31" t="s">
        <v>451</v>
      </c>
      <c r="H211" s="29" t="s">
        <v>18</v>
      </c>
      <c r="I211" s="63">
        <v>4008734.59</v>
      </c>
      <c r="J211" s="63"/>
      <c r="K211" s="63">
        <v>4008734.59</v>
      </c>
      <c r="L211" s="33" t="e">
        <f>VLOOKUP(F:F,[1]PdC!$J$5:$T$1165,17,0)</f>
        <v>#N/A</v>
      </c>
      <c r="M211" s="46"/>
      <c r="N211" s="22"/>
      <c r="Q211" s="1">
        <f>+IFERROR(VLOOKUP(C211,#REF!,3,0),0)</f>
        <v>0</v>
      </c>
      <c r="T211" s="1" t="e">
        <f>VLOOKUP(F:F,[1]PdC!$F$5:$AE$1164,31,0)</f>
        <v>#REF!</v>
      </c>
      <c r="W211" s="33"/>
    </row>
    <row r="212" spans="1:23" ht="15" customHeight="1" x14ac:dyDescent="0.25">
      <c r="A212" s="28" t="s">
        <v>443</v>
      </c>
      <c r="B212" s="29" t="s">
        <v>8</v>
      </c>
      <c r="C212" s="70" t="s">
        <v>444</v>
      </c>
      <c r="D212" s="70">
        <v>70610500030</v>
      </c>
      <c r="E212" s="30" t="s">
        <v>452</v>
      </c>
      <c r="F212" s="30" t="s">
        <v>452</v>
      </c>
      <c r="G212" s="31" t="s">
        <v>453</v>
      </c>
      <c r="H212" s="29" t="s">
        <v>18</v>
      </c>
      <c r="I212" s="63">
        <v>3935743.53</v>
      </c>
      <c r="J212" s="63"/>
      <c r="K212" s="63">
        <v>3935743.53</v>
      </c>
      <c r="L212" s="33" t="e">
        <f>VLOOKUP(F:F,[1]PdC!$J$5:$T$1165,17,0)</f>
        <v>#N/A</v>
      </c>
      <c r="M212" s="46"/>
      <c r="N212" s="22"/>
      <c r="Q212" s="1">
        <f>+IFERROR(VLOOKUP(C212,#REF!,3,0),0)</f>
        <v>0</v>
      </c>
      <c r="T212" s="1" t="e">
        <f>VLOOKUP(F:F,[1]PdC!$F$5:$AE$1164,31,0)</f>
        <v>#REF!</v>
      </c>
      <c r="W212" s="33"/>
    </row>
    <row r="213" spans="1:23" ht="15" customHeight="1" x14ac:dyDescent="0.25">
      <c r="A213" s="28" t="s">
        <v>443</v>
      </c>
      <c r="B213" s="29" t="s">
        <v>8</v>
      </c>
      <c r="C213" s="70" t="s">
        <v>444</v>
      </c>
      <c r="D213" s="70">
        <v>70610500035</v>
      </c>
      <c r="E213" s="30" t="s">
        <v>454</v>
      </c>
      <c r="F213" s="30" t="s">
        <v>454</v>
      </c>
      <c r="G213" s="31" t="s">
        <v>455</v>
      </c>
      <c r="H213" s="29" t="s">
        <v>18</v>
      </c>
      <c r="I213" s="63">
        <v>24973.8</v>
      </c>
      <c r="J213" s="63"/>
      <c r="K213" s="63">
        <v>24973.8</v>
      </c>
      <c r="L213" s="33" t="e">
        <f>VLOOKUP(F:F,[1]PdC!$J$5:$T$1165,17,0)</f>
        <v>#N/A</v>
      </c>
      <c r="M213" s="46"/>
      <c r="N213" s="22"/>
      <c r="Q213" s="1">
        <f>+IFERROR(VLOOKUP(C213,#REF!,3,0),0)</f>
        <v>0</v>
      </c>
      <c r="T213" s="1" t="e">
        <f>VLOOKUP(F:F,[1]PdC!$F$5:$AE$1164,31,0)</f>
        <v>#REF!</v>
      </c>
      <c r="W213" s="33"/>
    </row>
    <row r="214" spans="1:23" ht="15" customHeight="1" x14ac:dyDescent="0.25">
      <c r="A214" s="28" t="s">
        <v>447</v>
      </c>
      <c r="B214" s="29" t="s">
        <v>8</v>
      </c>
      <c r="C214" s="70" t="s">
        <v>444</v>
      </c>
      <c r="D214" s="70">
        <v>70610500040</v>
      </c>
      <c r="E214" s="30" t="s">
        <v>456</v>
      </c>
      <c r="F214" s="30" t="s">
        <v>456</v>
      </c>
      <c r="G214" s="31" t="s">
        <v>457</v>
      </c>
      <c r="H214" s="29" t="s">
        <v>18</v>
      </c>
      <c r="I214" s="63">
        <v>2238940.1</v>
      </c>
      <c r="J214" s="63"/>
      <c r="K214" s="63">
        <v>2238940.1</v>
      </c>
      <c r="L214" s="33" t="e">
        <f>VLOOKUP(F:F,[1]PdC!$J$5:$T$1165,17,0)</f>
        <v>#N/A</v>
      </c>
      <c r="M214" s="46"/>
      <c r="N214" s="22"/>
      <c r="Q214" s="1">
        <f>+IFERROR(VLOOKUP(C214,#REF!,3,0),0)</f>
        <v>0</v>
      </c>
      <c r="T214" s="1" t="e">
        <f>VLOOKUP(F:F,[1]PdC!$F$5:$AE$1164,31,0)</f>
        <v>#REF!</v>
      </c>
      <c r="W214" s="33"/>
    </row>
    <row r="215" spans="1:23" ht="15" customHeight="1" x14ac:dyDescent="0.25">
      <c r="A215" s="28" t="s">
        <v>447</v>
      </c>
      <c r="B215" s="29" t="s">
        <v>8</v>
      </c>
      <c r="C215" s="70" t="s">
        <v>444</v>
      </c>
      <c r="D215" s="70">
        <v>70610500045</v>
      </c>
      <c r="E215" s="30" t="s">
        <v>458</v>
      </c>
      <c r="F215" s="30" t="s">
        <v>458</v>
      </c>
      <c r="G215" s="31" t="s">
        <v>459</v>
      </c>
      <c r="H215" s="29" t="s">
        <v>18</v>
      </c>
      <c r="I215" s="63">
        <v>0</v>
      </c>
      <c r="J215" s="63"/>
      <c r="K215" s="63">
        <v>0</v>
      </c>
      <c r="L215" s="33" t="e">
        <f>VLOOKUP(F:F,[1]PdC!$J$5:$T$1165,17,0)</f>
        <v>#N/A</v>
      </c>
      <c r="M215" s="46"/>
      <c r="N215" s="22"/>
      <c r="Q215" s="1">
        <f>+IFERROR(VLOOKUP(C215,#REF!,3,0),0)</f>
        <v>0</v>
      </c>
      <c r="T215" s="1" t="e">
        <f>VLOOKUP(F:F,[1]PdC!$F$5:$AE$1164,31,0)</f>
        <v>#REF!</v>
      </c>
      <c r="W215" s="33"/>
    </row>
    <row r="216" spans="1:23" ht="15" customHeight="1" x14ac:dyDescent="0.25">
      <c r="A216" s="28" t="s">
        <v>447</v>
      </c>
      <c r="B216" s="29" t="s">
        <v>8</v>
      </c>
      <c r="C216" s="70" t="s">
        <v>460</v>
      </c>
      <c r="D216" s="70">
        <v>70610500065</v>
      </c>
      <c r="E216" s="30" t="s">
        <v>461</v>
      </c>
      <c r="F216" s="30" t="s">
        <v>461</v>
      </c>
      <c r="G216" s="31" t="s">
        <v>462</v>
      </c>
      <c r="H216" s="29" t="s">
        <v>18</v>
      </c>
      <c r="I216" s="63">
        <v>0</v>
      </c>
      <c r="J216" s="63"/>
      <c r="K216" s="63">
        <v>0</v>
      </c>
      <c r="L216" s="33" t="e">
        <f>VLOOKUP(F:F,[1]PdC!$J$5:$T$1165,17,0)</f>
        <v>#N/A</v>
      </c>
      <c r="M216" s="46"/>
      <c r="N216" s="22"/>
      <c r="Q216" s="1">
        <f>+IFERROR(VLOOKUP(C216,#REF!,3,0),0)</f>
        <v>0</v>
      </c>
      <c r="T216" s="1" t="e">
        <f>VLOOKUP(F:F,[1]PdC!$F$5:$AE$1164,31,0)</f>
        <v>#REF!</v>
      </c>
      <c r="W216" s="33"/>
    </row>
    <row r="217" spans="1:23" ht="15" customHeight="1" x14ac:dyDescent="0.25">
      <c r="A217" s="16"/>
      <c r="B217" s="29" t="s">
        <v>8</v>
      </c>
      <c r="C217" s="70" t="s">
        <v>463</v>
      </c>
      <c r="D217" s="70">
        <v>70610500070</v>
      </c>
      <c r="E217" s="30" t="s">
        <v>464</v>
      </c>
      <c r="F217" s="30" t="s">
        <v>464</v>
      </c>
      <c r="G217" s="31" t="s">
        <v>465</v>
      </c>
      <c r="H217" s="29" t="s">
        <v>18</v>
      </c>
      <c r="I217" s="63">
        <v>0</v>
      </c>
      <c r="J217" s="63">
        <v>0</v>
      </c>
      <c r="K217" s="63">
        <v>0</v>
      </c>
      <c r="L217" s="33" t="e">
        <f>VLOOKUP(F:F,[1]PdC!$J$5:$T$1165,17,0)</f>
        <v>#N/A</v>
      </c>
      <c r="M217" s="46"/>
      <c r="N217" s="22"/>
      <c r="Q217" s="1">
        <f>+IFERROR(VLOOKUP(C217,#REF!,3,0),0)</f>
        <v>0</v>
      </c>
      <c r="T217" s="1" t="e">
        <f>VLOOKUP(F:F,[1]PdC!$F$5:$AE$1164,31,0)</f>
        <v>#REF!</v>
      </c>
      <c r="W217" s="33"/>
    </row>
    <row r="218" spans="1:23" ht="15" customHeight="1" x14ac:dyDescent="0.25">
      <c r="A218" s="28" t="s">
        <v>466</v>
      </c>
      <c r="B218" s="29" t="s">
        <v>8</v>
      </c>
      <c r="C218" s="70" t="s">
        <v>444</v>
      </c>
      <c r="D218" s="70">
        <v>70610500080</v>
      </c>
      <c r="E218" s="30" t="s">
        <v>467</v>
      </c>
      <c r="F218" s="30" t="s">
        <v>467</v>
      </c>
      <c r="G218" s="31" t="s">
        <v>468</v>
      </c>
      <c r="H218" s="29" t="s">
        <v>18</v>
      </c>
      <c r="I218" s="63">
        <v>4604393.8499999996</v>
      </c>
      <c r="J218" s="63"/>
      <c r="K218" s="63">
        <v>4604393.8499999996</v>
      </c>
      <c r="L218" s="33" t="e">
        <f>VLOOKUP(F:F,[1]PdC!$J$5:$T$1165,17,0)</f>
        <v>#N/A</v>
      </c>
      <c r="M218" s="46"/>
      <c r="N218" s="22"/>
      <c r="Q218" s="1">
        <f>+IFERROR(VLOOKUP(C218,#REF!,3,0),0)</f>
        <v>0</v>
      </c>
      <c r="T218" s="1" t="e">
        <f>VLOOKUP(F:F,[1]PdC!$F$5:$AE$1164,31,0)</f>
        <v>#REF!</v>
      </c>
      <c r="W218" s="33"/>
    </row>
    <row r="219" spans="1:23" ht="15" customHeight="1" x14ac:dyDescent="0.25">
      <c r="A219" s="28" t="s">
        <v>466</v>
      </c>
      <c r="B219" s="29" t="s">
        <v>8</v>
      </c>
      <c r="C219" s="70" t="s">
        <v>444</v>
      </c>
      <c r="D219" s="70">
        <v>70610500085</v>
      </c>
      <c r="E219" s="30" t="s">
        <v>469</v>
      </c>
      <c r="F219" s="30" t="s">
        <v>469</v>
      </c>
      <c r="G219" s="31" t="s">
        <v>470</v>
      </c>
      <c r="H219" s="29" t="s">
        <v>18</v>
      </c>
      <c r="I219" s="63">
        <v>0</v>
      </c>
      <c r="J219" s="63"/>
      <c r="K219" s="63">
        <v>0</v>
      </c>
      <c r="L219" s="33" t="e">
        <f>VLOOKUP(F:F,[1]PdC!$J$5:$T$1165,17,0)</f>
        <v>#N/A</v>
      </c>
      <c r="M219" s="40"/>
      <c r="N219" s="22"/>
      <c r="Q219" s="1">
        <f>+IFERROR(VLOOKUP(C219,#REF!,3,0),0)</f>
        <v>0</v>
      </c>
      <c r="T219" s="1" t="e">
        <f>VLOOKUP(F:F,[1]PdC!$F$5:$AE$1164,31,0)</f>
        <v>#REF!</v>
      </c>
      <c r="W219" s="33"/>
    </row>
    <row r="220" spans="1:23" ht="15" customHeight="1" x14ac:dyDescent="0.25">
      <c r="A220" s="28" t="s">
        <v>466</v>
      </c>
      <c r="B220" s="29" t="s">
        <v>8</v>
      </c>
      <c r="C220" s="70" t="s">
        <v>471</v>
      </c>
      <c r="D220" s="70">
        <v>70610500095</v>
      </c>
      <c r="E220" s="30" t="s">
        <v>472</v>
      </c>
      <c r="F220" s="30" t="s">
        <v>472</v>
      </c>
      <c r="G220" s="31" t="s">
        <v>473</v>
      </c>
      <c r="H220" s="29" t="s">
        <v>18</v>
      </c>
      <c r="I220" s="63">
        <v>0</v>
      </c>
      <c r="J220" s="63"/>
      <c r="K220" s="63">
        <v>0</v>
      </c>
      <c r="L220" s="33" t="e">
        <f>VLOOKUP(F:F,[1]PdC!$J$5:$T$1165,17,0)</f>
        <v>#N/A</v>
      </c>
      <c r="M220" s="46"/>
      <c r="N220" s="22"/>
      <c r="Q220" s="1">
        <f>+IFERROR(VLOOKUP(C220,#REF!,3,0),0)</f>
        <v>0</v>
      </c>
      <c r="T220" s="1" t="e">
        <f>VLOOKUP(F:F,[1]PdC!$F$5:$AE$1164,31,0)</f>
        <v>#REF!</v>
      </c>
      <c r="W220" s="33"/>
    </row>
    <row r="221" spans="1:23" ht="15" customHeight="1" x14ac:dyDescent="0.25">
      <c r="A221" s="28" t="s">
        <v>474</v>
      </c>
      <c r="B221" s="29" t="s">
        <v>8</v>
      </c>
      <c r="C221" s="70" t="s">
        <v>475</v>
      </c>
      <c r="D221" s="70">
        <v>70610500100</v>
      </c>
      <c r="E221" s="30" t="s">
        <v>476</v>
      </c>
      <c r="F221" s="30" t="s">
        <v>476</v>
      </c>
      <c r="G221" s="31" t="s">
        <v>477</v>
      </c>
      <c r="H221" s="29" t="s">
        <v>18</v>
      </c>
      <c r="I221" s="63">
        <v>0</v>
      </c>
      <c r="J221" s="63"/>
      <c r="K221" s="63">
        <v>0</v>
      </c>
      <c r="L221" s="33" t="e">
        <f>VLOOKUP(F:F,[1]PdC!$J$5:$T$1165,17,0)</f>
        <v>#N/A</v>
      </c>
      <c r="M221" s="46"/>
      <c r="N221" s="22"/>
      <c r="Q221" s="1">
        <f>+IFERROR(VLOOKUP(C221,#REF!,3,0),0)</f>
        <v>0</v>
      </c>
      <c r="T221" s="1" t="e">
        <f>VLOOKUP(F:F,[1]PdC!$F$5:$AE$1164,31,0)</f>
        <v>#REF!</v>
      </c>
      <c r="W221" s="33"/>
    </row>
    <row r="222" spans="1:23" ht="15" customHeight="1" x14ac:dyDescent="0.25">
      <c r="A222" s="28" t="s">
        <v>474</v>
      </c>
      <c r="B222" s="29" t="s">
        <v>8</v>
      </c>
      <c r="C222" s="70" t="s">
        <v>444</v>
      </c>
      <c r="D222" s="70">
        <v>70610500105</v>
      </c>
      <c r="E222" s="30" t="s">
        <v>478</v>
      </c>
      <c r="F222" s="30" t="s">
        <v>478</v>
      </c>
      <c r="G222" s="31" t="s">
        <v>479</v>
      </c>
      <c r="H222" s="29" t="s">
        <v>18</v>
      </c>
      <c r="I222" s="63">
        <v>0</v>
      </c>
      <c r="J222" s="63"/>
      <c r="K222" s="63">
        <v>0</v>
      </c>
      <c r="L222" s="33" t="e">
        <f>VLOOKUP(F:F,[1]PdC!$J$5:$T$1165,17,0)</f>
        <v>#N/A</v>
      </c>
      <c r="M222" s="40"/>
      <c r="N222" s="22"/>
      <c r="Q222" s="1">
        <f>+IFERROR(VLOOKUP(C222,#REF!,3,0),0)</f>
        <v>0</v>
      </c>
      <c r="T222" s="1" t="e">
        <f>VLOOKUP(F:F,[1]PdC!$F$5:$AE$1164,31,0)</f>
        <v>#REF!</v>
      </c>
      <c r="W222" s="33"/>
    </row>
    <row r="223" spans="1:23" ht="15" customHeight="1" x14ac:dyDescent="0.25">
      <c r="A223" s="16"/>
      <c r="B223" s="29" t="s">
        <v>8</v>
      </c>
      <c r="C223" s="70" t="s">
        <v>480</v>
      </c>
      <c r="D223" s="70">
        <v>70610500110</v>
      </c>
      <c r="E223" s="30" t="s">
        <v>481</v>
      </c>
      <c r="F223" s="30" t="s">
        <v>481</v>
      </c>
      <c r="G223" s="31" t="s">
        <v>482</v>
      </c>
      <c r="H223" s="29" t="s">
        <v>18</v>
      </c>
      <c r="I223" s="63">
        <v>0</v>
      </c>
      <c r="J223" s="63"/>
      <c r="K223" s="63">
        <v>0</v>
      </c>
      <c r="L223" s="33" t="e">
        <f>VLOOKUP(F:F,[1]PdC!$J$5:$T$1165,17,0)</f>
        <v>#N/A</v>
      </c>
      <c r="M223" s="46"/>
      <c r="N223" s="22"/>
      <c r="Q223" s="1">
        <f>+IFERROR(VLOOKUP(C223,#REF!,3,0),0)</f>
        <v>0</v>
      </c>
      <c r="T223" s="1" t="e">
        <f>VLOOKUP(F:F,[1]PdC!$F$5:$AE$1164,31,0)</f>
        <v>#REF!</v>
      </c>
      <c r="W223" s="33"/>
    </row>
    <row r="224" spans="1:23" ht="15" customHeight="1" x14ac:dyDescent="0.25">
      <c r="A224" s="34" t="s">
        <v>483</v>
      </c>
      <c r="B224" s="29" t="s">
        <v>8</v>
      </c>
      <c r="C224" s="70" t="s">
        <v>484</v>
      </c>
      <c r="D224" s="70">
        <v>70610500115</v>
      </c>
      <c r="E224" s="30" t="s">
        <v>485</v>
      </c>
      <c r="F224" s="30" t="s">
        <v>485</v>
      </c>
      <c r="G224" s="31" t="s">
        <v>486</v>
      </c>
      <c r="H224" s="29" t="s">
        <v>18</v>
      </c>
      <c r="I224" s="63">
        <v>0</v>
      </c>
      <c r="J224" s="63"/>
      <c r="K224" s="63">
        <v>0</v>
      </c>
      <c r="L224" s="33" t="e">
        <f>VLOOKUP(F:F,[1]PdC!$J$5:$T$1165,17,0)</f>
        <v>#N/A</v>
      </c>
      <c r="M224" s="46"/>
      <c r="N224" s="22"/>
      <c r="Q224" s="1">
        <f>+IFERROR(VLOOKUP(C224,#REF!,3,0),0)</f>
        <v>0</v>
      </c>
      <c r="T224" s="1" t="e">
        <f>VLOOKUP(F:F,[1]PdC!$F$5:$AE$1164,31,0)</f>
        <v>#REF!</v>
      </c>
      <c r="W224" s="33"/>
    </row>
    <row r="225" spans="1:23" ht="15" customHeight="1" x14ac:dyDescent="0.25">
      <c r="A225" s="28" t="s">
        <v>483</v>
      </c>
      <c r="B225" s="29" t="s">
        <v>8</v>
      </c>
      <c r="C225" s="70" t="s">
        <v>487</v>
      </c>
      <c r="D225" s="70">
        <v>70610500120</v>
      </c>
      <c r="E225" s="30" t="s">
        <v>488</v>
      </c>
      <c r="F225" s="30" t="s">
        <v>488</v>
      </c>
      <c r="G225" s="31" t="s">
        <v>489</v>
      </c>
      <c r="H225" s="29" t="s">
        <v>18</v>
      </c>
      <c r="I225" s="63">
        <v>0</v>
      </c>
      <c r="J225" s="63"/>
      <c r="K225" s="63">
        <v>0</v>
      </c>
      <c r="L225" s="33" t="e">
        <f>VLOOKUP(F:F,[1]PdC!$J$5:$T$1165,17,0)</f>
        <v>#N/A</v>
      </c>
      <c r="M225" s="40"/>
      <c r="N225" s="22"/>
      <c r="Q225" s="1">
        <f>+IFERROR(VLOOKUP(C225,#REF!,3,0),0)</f>
        <v>0</v>
      </c>
      <c r="T225" s="1" t="e">
        <f>VLOOKUP(F:F,[1]PdC!$F$5:$AE$1164,31,0)</f>
        <v>#REF!</v>
      </c>
      <c r="W225" s="33"/>
    </row>
    <row r="226" spans="1:23" ht="15" customHeight="1" x14ac:dyDescent="0.25">
      <c r="A226" s="28" t="s">
        <v>483</v>
      </c>
      <c r="B226" s="23" t="s">
        <v>8</v>
      </c>
      <c r="C226" s="24"/>
      <c r="D226" s="24">
        <v>706110</v>
      </c>
      <c r="E226" s="25" t="s">
        <v>490</v>
      </c>
      <c r="F226" s="25" t="s">
        <v>490</v>
      </c>
      <c r="G226" s="26" t="s">
        <v>491</v>
      </c>
      <c r="H226" s="26" t="s">
        <v>11</v>
      </c>
      <c r="I226" s="27">
        <v>0</v>
      </c>
      <c r="J226" s="27"/>
      <c r="K226" s="27">
        <v>0</v>
      </c>
      <c r="L226" s="33" t="e">
        <f>VLOOKUP(F:F,[1]PdC!$J$5:$T$1165,17,0)</f>
        <v>#N/A</v>
      </c>
      <c r="M226" s="46"/>
      <c r="N226" s="22"/>
      <c r="Q226" s="1">
        <f>+IFERROR(VLOOKUP(C226,#REF!,3,0),0)</f>
        <v>0</v>
      </c>
      <c r="T226" s="1" t="e">
        <f>VLOOKUP(F:F,[1]PdC!$F$5:$AE$1164,31,0)</f>
        <v>#REF!</v>
      </c>
      <c r="W226" s="33"/>
    </row>
    <row r="227" spans="1:23" ht="15" customHeight="1" x14ac:dyDescent="0.25">
      <c r="A227" s="28" t="s">
        <v>483</v>
      </c>
      <c r="B227" s="29" t="s">
        <v>8</v>
      </c>
      <c r="C227" s="70" t="s">
        <v>492</v>
      </c>
      <c r="D227" s="70">
        <v>70611000120</v>
      </c>
      <c r="E227" s="30" t="s">
        <v>493</v>
      </c>
      <c r="F227" s="30" t="s">
        <v>493</v>
      </c>
      <c r="G227" s="31" t="s">
        <v>494</v>
      </c>
      <c r="H227" s="29" t="s">
        <v>18</v>
      </c>
      <c r="I227" s="63">
        <v>0</v>
      </c>
      <c r="J227" s="63"/>
      <c r="K227" s="63">
        <v>0</v>
      </c>
      <c r="L227" s="33" t="e">
        <f>VLOOKUP(F:F,[1]PdC!$J$5:$T$1165,17,0)</f>
        <v>#N/A</v>
      </c>
      <c r="M227" s="46"/>
      <c r="N227" s="22"/>
      <c r="Q227" s="1">
        <f>+IFERROR(VLOOKUP(C227,#REF!,3,0),0)</f>
        <v>0</v>
      </c>
      <c r="T227" s="1" t="e">
        <f>VLOOKUP(F:F,[1]PdC!$F$5:$AE$1164,31,0)</f>
        <v>#REF!</v>
      </c>
      <c r="W227" s="33"/>
    </row>
    <row r="228" spans="1:23" ht="15" customHeight="1" x14ac:dyDescent="0.25">
      <c r="A228" s="28" t="s">
        <v>483</v>
      </c>
      <c r="B228" s="29" t="s">
        <v>8</v>
      </c>
      <c r="C228" s="70" t="s">
        <v>495</v>
      </c>
      <c r="D228" s="70">
        <v>70611000125</v>
      </c>
      <c r="E228" s="30" t="s">
        <v>496</v>
      </c>
      <c r="F228" s="30" t="s">
        <v>496</v>
      </c>
      <c r="G228" s="31" t="s">
        <v>497</v>
      </c>
      <c r="H228" s="29" t="s">
        <v>18</v>
      </c>
      <c r="I228" s="63">
        <v>0</v>
      </c>
      <c r="J228" s="63"/>
      <c r="K228" s="63">
        <v>0</v>
      </c>
      <c r="L228" s="33" t="e">
        <f>VLOOKUP(F:F,[1]PdC!$J$5:$T$1165,17,0)</f>
        <v>#N/A</v>
      </c>
      <c r="M228" s="46"/>
      <c r="N228" s="22"/>
      <c r="Q228" s="1">
        <f>+IFERROR(VLOOKUP(C228,#REF!,3,0),0)</f>
        <v>0</v>
      </c>
      <c r="T228" s="1" t="e">
        <f>VLOOKUP(F:F,[1]PdC!$F$5:$AE$1164,31,0)</f>
        <v>#REF!</v>
      </c>
      <c r="W228" s="33"/>
    </row>
    <row r="229" spans="1:23" ht="15" customHeight="1" x14ac:dyDescent="0.25">
      <c r="A229" s="16"/>
      <c r="B229" s="29" t="s">
        <v>8</v>
      </c>
      <c r="C229" s="70" t="s">
        <v>498</v>
      </c>
      <c r="D229" s="70">
        <v>70611000130</v>
      </c>
      <c r="E229" s="30" t="s">
        <v>499</v>
      </c>
      <c r="F229" s="30" t="s">
        <v>499</v>
      </c>
      <c r="G229" s="31" t="s">
        <v>500</v>
      </c>
      <c r="H229" s="29" t="s">
        <v>18</v>
      </c>
      <c r="I229" s="63">
        <v>0</v>
      </c>
      <c r="J229" s="63"/>
      <c r="K229" s="63">
        <v>0</v>
      </c>
      <c r="L229" s="33" t="e">
        <f>VLOOKUP(F:F,[1]PdC!$J$5:$T$1165,17,0)</f>
        <v>#N/A</v>
      </c>
      <c r="M229" s="46"/>
      <c r="N229" s="22"/>
      <c r="Q229" s="1">
        <f>+IFERROR(VLOOKUP(C229,#REF!,3,0),0)</f>
        <v>0</v>
      </c>
      <c r="T229" s="1" t="e">
        <f>VLOOKUP(F:F,[1]PdC!$F$5:$AE$1164,31,0)</f>
        <v>#REF!</v>
      </c>
      <c r="W229" s="33"/>
    </row>
    <row r="230" spans="1:23" ht="15" customHeight="1" x14ac:dyDescent="0.25">
      <c r="A230" s="28" t="s">
        <v>501</v>
      </c>
      <c r="B230" s="29" t="s">
        <v>8</v>
      </c>
      <c r="C230" s="70" t="s">
        <v>502</v>
      </c>
      <c r="D230" s="70">
        <v>70611000135</v>
      </c>
      <c r="E230" s="30" t="s">
        <v>503</v>
      </c>
      <c r="F230" s="30" t="s">
        <v>503</v>
      </c>
      <c r="G230" s="31" t="s">
        <v>504</v>
      </c>
      <c r="H230" s="29" t="s">
        <v>18</v>
      </c>
      <c r="I230" s="63">
        <v>2083416.3</v>
      </c>
      <c r="J230" s="63"/>
      <c r="K230" s="63">
        <v>2083416.3</v>
      </c>
      <c r="L230" s="33" t="e">
        <f>VLOOKUP(F:F,[1]PdC!$J$5:$T$1165,17,0)</f>
        <v>#N/A</v>
      </c>
      <c r="M230" s="46"/>
      <c r="N230" s="22"/>
      <c r="Q230" s="1">
        <f>+IFERROR(VLOOKUP(C230,#REF!,3,0),0)</f>
        <v>0</v>
      </c>
      <c r="T230" s="1" t="e">
        <f>VLOOKUP(F:F,[1]PdC!$F$5:$AE$1164,31,0)</f>
        <v>#REF!</v>
      </c>
      <c r="W230" s="33"/>
    </row>
    <row r="231" spans="1:23" ht="15" customHeight="1" x14ac:dyDescent="0.25">
      <c r="A231" s="28" t="s">
        <v>501</v>
      </c>
      <c r="B231" s="29" t="s">
        <v>8</v>
      </c>
      <c r="C231" s="70" t="s">
        <v>505</v>
      </c>
      <c r="D231" s="70">
        <v>70611000140</v>
      </c>
      <c r="E231" s="30" t="s">
        <v>506</v>
      </c>
      <c r="F231" s="30" t="s">
        <v>506</v>
      </c>
      <c r="G231" s="31" t="s">
        <v>507</v>
      </c>
      <c r="H231" s="29" t="s">
        <v>18</v>
      </c>
      <c r="I231" s="63">
        <v>0</v>
      </c>
      <c r="J231" s="63"/>
      <c r="K231" s="63">
        <v>0</v>
      </c>
      <c r="L231" s="33" t="e">
        <f>VLOOKUP(F:F,[1]PdC!$J$5:$T$1165,17,0)</f>
        <v>#N/A</v>
      </c>
      <c r="M231" s="40"/>
      <c r="N231" s="22"/>
      <c r="Q231" s="1">
        <f>+IFERROR(VLOOKUP(C231,#REF!,3,0),0)</f>
        <v>0</v>
      </c>
      <c r="T231" s="1" t="e">
        <f>VLOOKUP(F:F,[1]PdC!$F$5:$AE$1164,31,0)</f>
        <v>#REF!</v>
      </c>
      <c r="W231" s="33"/>
    </row>
    <row r="232" spans="1:23" ht="15" customHeight="1" x14ac:dyDescent="0.25">
      <c r="A232" s="28" t="s">
        <v>501</v>
      </c>
      <c r="B232" s="29" t="s">
        <v>8</v>
      </c>
      <c r="C232" s="70" t="s">
        <v>492</v>
      </c>
      <c r="D232" s="70">
        <v>70611000145</v>
      </c>
      <c r="E232" s="30" t="s">
        <v>508</v>
      </c>
      <c r="F232" s="30" t="s">
        <v>508</v>
      </c>
      <c r="G232" s="31" t="s">
        <v>509</v>
      </c>
      <c r="H232" s="29" t="s">
        <v>18</v>
      </c>
      <c r="I232" s="63">
        <v>0</v>
      </c>
      <c r="J232" s="63"/>
      <c r="K232" s="63">
        <v>0</v>
      </c>
      <c r="L232" s="33" t="e">
        <f>VLOOKUP(F:F,[1]PdC!$J$5:$T$1165,17,0)</f>
        <v>#N/A</v>
      </c>
      <c r="M232" s="40"/>
      <c r="N232" s="22"/>
      <c r="Q232" s="1">
        <f>+IFERROR(VLOOKUP(C232,#REF!,3,0),0)</f>
        <v>0</v>
      </c>
      <c r="T232" s="1" t="e">
        <f>VLOOKUP(F:F,[1]PdC!$F$5:$AE$1164,31,0)</f>
        <v>#REF!</v>
      </c>
      <c r="W232" s="33"/>
    </row>
    <row r="233" spans="1:23" ht="15" customHeight="1" x14ac:dyDescent="0.25">
      <c r="A233" s="28" t="s">
        <v>501</v>
      </c>
      <c r="B233" s="29" t="s">
        <v>8</v>
      </c>
      <c r="C233" s="70" t="s">
        <v>495</v>
      </c>
      <c r="D233" s="70">
        <v>70611000150</v>
      </c>
      <c r="E233" s="30" t="s">
        <v>510</v>
      </c>
      <c r="F233" s="30" t="s">
        <v>510</v>
      </c>
      <c r="G233" s="31" t="s">
        <v>511</v>
      </c>
      <c r="H233" s="29" t="s">
        <v>18</v>
      </c>
      <c r="I233" s="63">
        <v>0</v>
      </c>
      <c r="J233" s="63"/>
      <c r="K233" s="63">
        <v>0</v>
      </c>
      <c r="L233" s="33" t="e">
        <f>VLOOKUP(F:F,[1]PdC!$J$5:$T$1165,17,0)</f>
        <v>#N/A</v>
      </c>
      <c r="M233" s="40"/>
      <c r="N233" s="22"/>
      <c r="Q233" s="1">
        <f>+IFERROR(VLOOKUP(C233,#REF!,3,0),0)</f>
        <v>0</v>
      </c>
      <c r="T233" s="1" t="e">
        <f>VLOOKUP(F:F,[1]PdC!$F$5:$AE$1164,31,0)</f>
        <v>#REF!</v>
      </c>
      <c r="W233" s="33"/>
    </row>
    <row r="234" spans="1:23" ht="15" customHeight="1" x14ac:dyDescent="0.25">
      <c r="A234" s="28" t="s">
        <v>501</v>
      </c>
      <c r="B234" s="29" t="s">
        <v>8</v>
      </c>
      <c r="C234" s="70" t="s">
        <v>498</v>
      </c>
      <c r="D234" s="70">
        <v>70611000155</v>
      </c>
      <c r="E234" s="30" t="s">
        <v>512</v>
      </c>
      <c r="F234" s="30" t="s">
        <v>512</v>
      </c>
      <c r="G234" s="31" t="s">
        <v>513</v>
      </c>
      <c r="H234" s="29" t="s">
        <v>18</v>
      </c>
      <c r="I234" s="63">
        <v>0</v>
      </c>
      <c r="J234" s="63"/>
      <c r="K234" s="63">
        <v>0</v>
      </c>
      <c r="L234" s="33" t="e">
        <f>VLOOKUP(F:F,[1]PdC!$J$5:$T$1165,17,0)</f>
        <v>#N/A</v>
      </c>
      <c r="M234" s="46"/>
      <c r="N234" s="22"/>
      <c r="Q234" s="1">
        <f>+IFERROR(VLOOKUP(C234,#REF!,3,0),0)</f>
        <v>0</v>
      </c>
      <c r="T234" s="1" t="e">
        <f>VLOOKUP(F:F,[1]PdC!$F$5:$AE$1164,31,0)</f>
        <v>#REF!</v>
      </c>
      <c r="W234" s="33"/>
    </row>
    <row r="235" spans="1:23" ht="15" customHeight="1" x14ac:dyDescent="0.25">
      <c r="A235" s="28" t="s">
        <v>501</v>
      </c>
      <c r="B235" s="29" t="s">
        <v>8</v>
      </c>
      <c r="C235" s="70" t="s">
        <v>502</v>
      </c>
      <c r="D235" s="70">
        <v>70611000160</v>
      </c>
      <c r="E235" s="30" t="s">
        <v>514</v>
      </c>
      <c r="F235" s="30" t="s">
        <v>514</v>
      </c>
      <c r="G235" s="31" t="s">
        <v>515</v>
      </c>
      <c r="H235" s="29" t="s">
        <v>18</v>
      </c>
      <c r="I235" s="63">
        <v>25545509</v>
      </c>
      <c r="J235" s="63"/>
      <c r="K235" s="63">
        <v>25545509</v>
      </c>
      <c r="L235" s="33" t="e">
        <f>VLOOKUP(F:F,[1]PdC!$J$5:$T$1165,17,0)</f>
        <v>#N/A</v>
      </c>
      <c r="M235" s="46"/>
      <c r="N235" s="22"/>
      <c r="Q235" s="1">
        <f>+IFERROR(VLOOKUP(C235,#REF!,3,0),0)</f>
        <v>0</v>
      </c>
      <c r="T235" s="1" t="e">
        <f>VLOOKUP(F:F,[1]PdC!$F$5:$AE$1164,31,0)</f>
        <v>#REF!</v>
      </c>
      <c r="W235" s="33"/>
    </row>
    <row r="236" spans="1:23" ht="15" customHeight="1" x14ac:dyDescent="0.25">
      <c r="A236" s="28" t="s">
        <v>501</v>
      </c>
      <c r="B236" s="29" t="s">
        <v>8</v>
      </c>
      <c r="C236" s="70" t="s">
        <v>505</v>
      </c>
      <c r="D236" s="70">
        <v>70611000165</v>
      </c>
      <c r="E236" s="30" t="s">
        <v>516</v>
      </c>
      <c r="F236" s="30" t="s">
        <v>516</v>
      </c>
      <c r="G236" s="31" t="s">
        <v>517</v>
      </c>
      <c r="H236" s="29" t="s">
        <v>18</v>
      </c>
      <c r="I236" s="63">
        <v>42497.02</v>
      </c>
      <c r="J236" s="63"/>
      <c r="K236" s="63">
        <v>42497.02</v>
      </c>
      <c r="L236" s="33" t="e">
        <f>VLOOKUP(F:F,[1]PdC!$J$5:$T$1165,17,0)</f>
        <v>#N/A</v>
      </c>
      <c r="M236" s="40"/>
      <c r="N236" s="22"/>
      <c r="Q236" s="1">
        <f>+IFERROR(VLOOKUP(C236,#REF!,3,0),0)</f>
        <v>0</v>
      </c>
      <c r="T236" s="1" t="e">
        <f>VLOOKUP(F:F,[1]PdC!$F$5:$AE$1164,31,0)</f>
        <v>#REF!</v>
      </c>
      <c r="W236" s="33"/>
    </row>
    <row r="237" spans="1:23" ht="15" customHeight="1" x14ac:dyDescent="0.25">
      <c r="A237" s="28" t="s">
        <v>501</v>
      </c>
      <c r="B237" s="29" t="s">
        <v>8</v>
      </c>
      <c r="C237" s="70" t="s">
        <v>492</v>
      </c>
      <c r="D237" s="70">
        <v>70611000170</v>
      </c>
      <c r="E237" s="30" t="s">
        <v>518</v>
      </c>
      <c r="F237" s="30" t="s">
        <v>518</v>
      </c>
      <c r="G237" s="31" t="s">
        <v>519</v>
      </c>
      <c r="H237" s="29" t="s">
        <v>18</v>
      </c>
      <c r="I237" s="63">
        <v>0</v>
      </c>
      <c r="J237" s="63"/>
      <c r="K237" s="63">
        <v>0</v>
      </c>
      <c r="L237" s="33" t="e">
        <f>VLOOKUP(F:F,[1]PdC!$J$5:$T$1165,17,0)</f>
        <v>#N/A</v>
      </c>
      <c r="M237" s="40"/>
      <c r="N237" s="22"/>
      <c r="Q237" s="1">
        <f>+IFERROR(VLOOKUP(C237,#REF!,3,0),0)</f>
        <v>0</v>
      </c>
      <c r="T237" s="1" t="e">
        <f>VLOOKUP(F:F,[1]PdC!$F$5:$AE$1164,31,0)</f>
        <v>#REF!</v>
      </c>
      <c r="W237" s="33"/>
    </row>
    <row r="238" spans="1:23" ht="15" customHeight="1" x14ac:dyDescent="0.25">
      <c r="A238" s="28" t="s">
        <v>501</v>
      </c>
      <c r="B238" s="29" t="s">
        <v>8</v>
      </c>
      <c r="C238" s="70" t="s">
        <v>495</v>
      </c>
      <c r="D238" s="70">
        <v>70611000175</v>
      </c>
      <c r="E238" s="30" t="s">
        <v>520</v>
      </c>
      <c r="F238" s="30" t="s">
        <v>520</v>
      </c>
      <c r="G238" s="31" t="s">
        <v>521</v>
      </c>
      <c r="H238" s="29" t="s">
        <v>18</v>
      </c>
      <c r="I238" s="63">
        <v>0</v>
      </c>
      <c r="J238" s="63"/>
      <c r="K238" s="63">
        <v>0</v>
      </c>
      <c r="L238" s="33" t="e">
        <f>VLOOKUP(F:F,[1]PdC!$J$5:$T$1165,17,0)</f>
        <v>#N/A</v>
      </c>
      <c r="M238" s="46"/>
      <c r="N238" s="22"/>
      <c r="Q238" s="1">
        <f>+IFERROR(VLOOKUP(C238,#REF!,3,0),0)</f>
        <v>0</v>
      </c>
      <c r="T238" s="1" t="e">
        <f>VLOOKUP(F:F,[1]PdC!$F$5:$AE$1164,31,0)</f>
        <v>#REF!</v>
      </c>
      <c r="W238" s="33"/>
    </row>
    <row r="239" spans="1:23" ht="15" customHeight="1" x14ac:dyDescent="0.25">
      <c r="A239" s="28" t="s">
        <v>501</v>
      </c>
      <c r="B239" s="29" t="s">
        <v>8</v>
      </c>
      <c r="C239" s="70" t="s">
        <v>498</v>
      </c>
      <c r="D239" s="70">
        <v>70611000180</v>
      </c>
      <c r="E239" s="30" t="s">
        <v>522</v>
      </c>
      <c r="F239" s="30" t="s">
        <v>522</v>
      </c>
      <c r="G239" s="31" t="s">
        <v>523</v>
      </c>
      <c r="H239" s="29" t="s">
        <v>18</v>
      </c>
      <c r="I239" s="63">
        <v>0</v>
      </c>
      <c r="J239" s="63"/>
      <c r="K239" s="63">
        <v>0</v>
      </c>
      <c r="L239" s="33" t="e">
        <f>VLOOKUP(F:F,[1]PdC!$J$5:$T$1165,17,0)</f>
        <v>#N/A</v>
      </c>
      <c r="M239" s="46"/>
      <c r="N239" s="22"/>
      <c r="Q239" s="1">
        <f>+IFERROR(VLOOKUP(C239,#REF!,3,0),0)</f>
        <v>0</v>
      </c>
      <c r="T239" s="1" t="e">
        <f>VLOOKUP(F:F,[1]PdC!$F$5:$AE$1164,31,0)</f>
        <v>#REF!</v>
      </c>
      <c r="W239" s="33"/>
    </row>
    <row r="240" spans="1:23" ht="15" customHeight="1" x14ac:dyDescent="0.25">
      <c r="A240" s="28" t="s">
        <v>501</v>
      </c>
      <c r="B240" s="29" t="s">
        <v>8</v>
      </c>
      <c r="C240" s="70" t="s">
        <v>502</v>
      </c>
      <c r="D240" s="70">
        <v>70611000185</v>
      </c>
      <c r="E240" s="30" t="s">
        <v>524</v>
      </c>
      <c r="F240" s="30" t="s">
        <v>524</v>
      </c>
      <c r="G240" s="31" t="s">
        <v>525</v>
      </c>
      <c r="H240" s="29" t="s">
        <v>18</v>
      </c>
      <c r="I240" s="63">
        <v>4560583.47</v>
      </c>
      <c r="J240" s="63"/>
      <c r="K240" s="63">
        <v>4560583.47</v>
      </c>
      <c r="L240" s="33" t="e">
        <f>VLOOKUP(F:F,[1]PdC!$J$5:$T$1165,17,0)</f>
        <v>#N/A</v>
      </c>
      <c r="M240" s="46"/>
      <c r="N240" s="22"/>
      <c r="Q240" s="1">
        <f>+IFERROR(VLOOKUP(C240,#REF!,3,0),0)</f>
        <v>0</v>
      </c>
      <c r="T240" s="1" t="e">
        <f>VLOOKUP(F:F,[1]PdC!$F$5:$AE$1164,31,0)</f>
        <v>#REF!</v>
      </c>
      <c r="W240" s="33"/>
    </row>
    <row r="241" spans="1:23" ht="15" customHeight="1" x14ac:dyDescent="0.25">
      <c r="A241" s="28" t="s">
        <v>501</v>
      </c>
      <c r="B241" s="29" t="s">
        <v>8</v>
      </c>
      <c r="C241" s="70" t="s">
        <v>505</v>
      </c>
      <c r="D241" s="70">
        <v>70611000190</v>
      </c>
      <c r="E241" s="30" t="s">
        <v>526</v>
      </c>
      <c r="F241" s="30" t="s">
        <v>526</v>
      </c>
      <c r="G241" s="31" t="s">
        <v>527</v>
      </c>
      <c r="H241" s="29" t="s">
        <v>18</v>
      </c>
      <c r="I241" s="63">
        <v>0</v>
      </c>
      <c r="J241" s="63"/>
      <c r="K241" s="63">
        <v>0</v>
      </c>
      <c r="L241" s="33" t="e">
        <f>VLOOKUP(F:F,[1]PdC!$J$5:$T$1165,17,0)</f>
        <v>#N/A</v>
      </c>
      <c r="M241" s="40"/>
      <c r="N241" s="22"/>
      <c r="Q241" s="1">
        <f>+IFERROR(VLOOKUP(C241,#REF!,3,0),0)</f>
        <v>0</v>
      </c>
      <c r="T241" s="1" t="e">
        <f>VLOOKUP(F:F,[1]PdC!$F$5:$AE$1164,31,0)</f>
        <v>#REF!</v>
      </c>
      <c r="W241" s="33"/>
    </row>
    <row r="242" spans="1:23" ht="15" customHeight="1" x14ac:dyDescent="0.25">
      <c r="A242" s="28" t="s">
        <v>501</v>
      </c>
      <c r="B242" s="23" t="s">
        <v>8</v>
      </c>
      <c r="C242" s="24"/>
      <c r="D242" s="24">
        <v>706111</v>
      </c>
      <c r="E242" s="25" t="s">
        <v>528</v>
      </c>
      <c r="F242" s="25" t="s">
        <v>528</v>
      </c>
      <c r="G242" s="26" t="s">
        <v>529</v>
      </c>
      <c r="H242" s="26" t="s">
        <v>11</v>
      </c>
      <c r="I242" s="27">
        <v>0</v>
      </c>
      <c r="J242" s="27"/>
      <c r="K242" s="27">
        <v>0</v>
      </c>
      <c r="L242" s="33" t="e">
        <f>VLOOKUP(F:F,[1]PdC!$J$5:$T$1165,17,0)</f>
        <v>#N/A</v>
      </c>
      <c r="M242" s="40"/>
      <c r="N242" s="22"/>
      <c r="Q242" s="1">
        <f>+IFERROR(VLOOKUP(C242,#REF!,3,0),0)</f>
        <v>0</v>
      </c>
      <c r="T242" s="1" t="e">
        <f>VLOOKUP(F:F,[1]PdC!$F$5:$AE$1164,31,0)</f>
        <v>#REF!</v>
      </c>
      <c r="W242" s="33"/>
    </row>
    <row r="243" spans="1:23" ht="15" customHeight="1" x14ac:dyDescent="0.25">
      <c r="A243" s="28" t="s">
        <v>501</v>
      </c>
      <c r="B243" s="29" t="s">
        <v>8</v>
      </c>
      <c r="C243" s="70" t="s">
        <v>530</v>
      </c>
      <c r="D243" s="70">
        <v>70611100005</v>
      </c>
      <c r="E243" s="30" t="s">
        <v>531</v>
      </c>
      <c r="F243" s="30" t="s">
        <v>531</v>
      </c>
      <c r="G243" s="31" t="s">
        <v>532</v>
      </c>
      <c r="H243" s="29" t="s">
        <v>18</v>
      </c>
      <c r="I243" s="63">
        <v>0</v>
      </c>
      <c r="J243" s="63"/>
      <c r="K243" s="63">
        <v>0</v>
      </c>
      <c r="L243" s="33" t="e">
        <f>VLOOKUP(F:F,[1]PdC!$J$5:$T$1165,17,0)</f>
        <v>#N/A</v>
      </c>
      <c r="M243" s="40"/>
      <c r="N243" s="22"/>
      <c r="Q243" s="1">
        <f>+IFERROR(VLOOKUP(C243,#REF!,3,0),0)</f>
        <v>0</v>
      </c>
      <c r="T243" s="1" t="e">
        <f>VLOOKUP(F:F,[1]PdC!$F$5:$AE$1164,31,0)</f>
        <v>#REF!</v>
      </c>
      <c r="W243" s="33"/>
    </row>
    <row r="244" spans="1:23" ht="15" customHeight="1" x14ac:dyDescent="0.25">
      <c r="A244" s="34" t="s">
        <v>501</v>
      </c>
      <c r="B244" s="29" t="s">
        <v>8</v>
      </c>
      <c r="C244" s="70" t="s">
        <v>533</v>
      </c>
      <c r="D244" s="70">
        <v>70611100010</v>
      </c>
      <c r="E244" s="30" t="s">
        <v>534</v>
      </c>
      <c r="F244" s="30" t="s">
        <v>534</v>
      </c>
      <c r="G244" s="31" t="s">
        <v>535</v>
      </c>
      <c r="H244" s="29" t="s">
        <v>18</v>
      </c>
      <c r="I244" s="63">
        <v>0</v>
      </c>
      <c r="J244" s="63"/>
      <c r="K244" s="63">
        <v>0</v>
      </c>
      <c r="L244" s="33" t="e">
        <f>VLOOKUP(F:F,[1]PdC!$J$5:$T$1165,17,0)</f>
        <v>#N/A</v>
      </c>
      <c r="M244" s="40"/>
      <c r="N244" s="22"/>
      <c r="Q244" s="1">
        <f>+IFERROR(VLOOKUP(C244,#REF!,3,0),0)</f>
        <v>0</v>
      </c>
      <c r="T244" s="1" t="e">
        <f>VLOOKUP(F:F,[1]PdC!$F$5:$AE$1164,31,0)</f>
        <v>#REF!</v>
      </c>
      <c r="W244" s="33"/>
    </row>
    <row r="245" spans="1:23" ht="15" customHeight="1" x14ac:dyDescent="0.25">
      <c r="A245" s="28" t="s">
        <v>501</v>
      </c>
      <c r="B245" s="29" t="s">
        <v>8</v>
      </c>
      <c r="C245" s="70" t="s">
        <v>536</v>
      </c>
      <c r="D245" s="70">
        <v>70611100015</v>
      </c>
      <c r="E245" s="30" t="s">
        <v>537</v>
      </c>
      <c r="F245" s="30" t="s">
        <v>537</v>
      </c>
      <c r="G245" s="31" t="s">
        <v>538</v>
      </c>
      <c r="H245" s="29" t="s">
        <v>18</v>
      </c>
      <c r="I245" s="63">
        <v>0</v>
      </c>
      <c r="J245" s="63"/>
      <c r="K245" s="63">
        <v>0</v>
      </c>
      <c r="L245" s="33" t="e">
        <f>VLOOKUP(F:F,[1]PdC!$J$5:$T$1165,17,0)</f>
        <v>#N/A</v>
      </c>
      <c r="M245" s="46"/>
      <c r="N245" s="22"/>
      <c r="Q245" s="1">
        <f>+IFERROR(VLOOKUP(C245,#REF!,3,0),0)</f>
        <v>0</v>
      </c>
      <c r="T245" s="1" t="e">
        <f>VLOOKUP(F:F,[1]PdC!$F$5:$AE$1164,31,0)</f>
        <v>#REF!</v>
      </c>
      <c r="W245" s="33"/>
    </row>
    <row r="246" spans="1:23" ht="15" customHeight="1" x14ac:dyDescent="0.25">
      <c r="A246" s="28" t="s">
        <v>501</v>
      </c>
      <c r="B246" s="29" t="s">
        <v>8</v>
      </c>
      <c r="C246" s="70" t="s">
        <v>539</v>
      </c>
      <c r="D246" s="70">
        <v>70611100020</v>
      </c>
      <c r="E246" s="30" t="s">
        <v>540</v>
      </c>
      <c r="F246" s="30" t="s">
        <v>540</v>
      </c>
      <c r="G246" s="31" t="s">
        <v>541</v>
      </c>
      <c r="H246" s="29" t="s">
        <v>18</v>
      </c>
      <c r="I246" s="63">
        <v>2714319.32</v>
      </c>
      <c r="J246" s="63"/>
      <c r="K246" s="63">
        <v>2714319.32</v>
      </c>
      <c r="L246" s="33" t="e">
        <f>VLOOKUP(F:F,[1]PdC!$J$5:$T$1165,17,0)</f>
        <v>#N/A</v>
      </c>
      <c r="M246" s="40"/>
      <c r="N246" s="22"/>
      <c r="Q246" s="1">
        <f>+IFERROR(VLOOKUP(C246,#REF!,3,0),0)</f>
        <v>0</v>
      </c>
      <c r="T246" s="1" t="e">
        <f>VLOOKUP(F:F,[1]PdC!$F$5:$AE$1164,31,0)</f>
        <v>#REF!</v>
      </c>
      <c r="W246" s="33"/>
    </row>
    <row r="247" spans="1:23" ht="15" customHeight="1" x14ac:dyDescent="0.25">
      <c r="A247" s="28" t="s">
        <v>501</v>
      </c>
      <c r="B247" s="29" t="s">
        <v>8</v>
      </c>
      <c r="C247" s="70" t="s">
        <v>542</v>
      </c>
      <c r="D247" s="70">
        <v>70611100025</v>
      </c>
      <c r="E247" s="30" t="s">
        <v>543</v>
      </c>
      <c r="F247" s="30" t="s">
        <v>543</v>
      </c>
      <c r="G247" s="31" t="s">
        <v>544</v>
      </c>
      <c r="H247" s="29" t="s">
        <v>18</v>
      </c>
      <c r="I247" s="63">
        <v>0</v>
      </c>
      <c r="J247" s="63"/>
      <c r="K247" s="63">
        <v>0</v>
      </c>
      <c r="L247" s="33" t="e">
        <f>VLOOKUP(F:F,[1]PdC!$J$5:$T$1165,17,0)</f>
        <v>#N/A</v>
      </c>
      <c r="M247" s="46"/>
      <c r="N247" s="22"/>
      <c r="Q247" s="1">
        <f>+IFERROR(VLOOKUP(C247,#REF!,3,0),0)</f>
        <v>0</v>
      </c>
      <c r="T247" s="1" t="e">
        <f>VLOOKUP(F:F,[1]PdC!$F$5:$AE$1164,31,0)</f>
        <v>#REF!</v>
      </c>
      <c r="W247" s="33"/>
    </row>
    <row r="248" spans="1:23" ht="15" customHeight="1" x14ac:dyDescent="0.25">
      <c r="A248" s="28" t="s">
        <v>501</v>
      </c>
      <c r="B248" s="29" t="s">
        <v>8</v>
      </c>
      <c r="C248" s="70" t="s">
        <v>530</v>
      </c>
      <c r="D248" s="70">
        <v>70611100030</v>
      </c>
      <c r="E248" s="30" t="s">
        <v>545</v>
      </c>
      <c r="F248" s="30" t="s">
        <v>545</v>
      </c>
      <c r="G248" s="31" t="s">
        <v>546</v>
      </c>
      <c r="H248" s="29" t="s">
        <v>18</v>
      </c>
      <c r="I248" s="63">
        <v>0</v>
      </c>
      <c r="J248" s="63"/>
      <c r="K248" s="63">
        <v>0</v>
      </c>
      <c r="L248" s="33" t="e">
        <f>VLOOKUP(F:F,[1]PdC!$J$5:$T$1165,17,0)</f>
        <v>#N/A</v>
      </c>
      <c r="M248" s="46"/>
      <c r="N248" s="22"/>
      <c r="Q248" s="1">
        <f>+IFERROR(VLOOKUP(C248,#REF!,3,0),0)</f>
        <v>0</v>
      </c>
      <c r="T248" s="1" t="e">
        <f>VLOOKUP(F:F,[1]PdC!$F$5:$AE$1164,31,0)</f>
        <v>#REF!</v>
      </c>
      <c r="W248" s="33"/>
    </row>
    <row r="249" spans="1:23" ht="15" customHeight="1" x14ac:dyDescent="0.25">
      <c r="A249" s="34" t="s">
        <v>501</v>
      </c>
      <c r="B249" s="29" t="s">
        <v>8</v>
      </c>
      <c r="C249" s="70" t="s">
        <v>533</v>
      </c>
      <c r="D249" s="70">
        <v>70611100035</v>
      </c>
      <c r="E249" s="30" t="s">
        <v>547</v>
      </c>
      <c r="F249" s="30" t="s">
        <v>547</v>
      </c>
      <c r="G249" s="31" t="s">
        <v>548</v>
      </c>
      <c r="H249" s="29" t="s">
        <v>18</v>
      </c>
      <c r="I249" s="63">
        <v>0</v>
      </c>
      <c r="J249" s="63"/>
      <c r="K249" s="63">
        <v>0</v>
      </c>
      <c r="L249" s="33" t="e">
        <f>VLOOKUP(F:F,[1]PdC!$J$5:$T$1165,17,0)</f>
        <v>#N/A</v>
      </c>
      <c r="M249" s="40"/>
      <c r="N249" s="22"/>
      <c r="Q249" s="1">
        <f>+IFERROR(VLOOKUP(C249,#REF!,3,0),0)</f>
        <v>0</v>
      </c>
      <c r="T249" s="1" t="e">
        <f>VLOOKUP(F:F,[1]PdC!$F$5:$AE$1164,31,0)</f>
        <v>#REF!</v>
      </c>
      <c r="W249" s="33"/>
    </row>
    <row r="250" spans="1:23" ht="15" customHeight="1" x14ac:dyDescent="0.25">
      <c r="A250" s="34" t="s">
        <v>501</v>
      </c>
      <c r="B250" s="29" t="s">
        <v>8</v>
      </c>
      <c r="C250" s="70" t="s">
        <v>536</v>
      </c>
      <c r="D250" s="70">
        <v>70611100040</v>
      </c>
      <c r="E250" s="30" t="s">
        <v>549</v>
      </c>
      <c r="F250" s="30" t="s">
        <v>549</v>
      </c>
      <c r="G250" s="31" t="s">
        <v>550</v>
      </c>
      <c r="H250" s="29" t="s">
        <v>18</v>
      </c>
      <c r="I250" s="63">
        <v>0</v>
      </c>
      <c r="J250" s="63"/>
      <c r="K250" s="63">
        <v>0</v>
      </c>
      <c r="L250" s="33" t="e">
        <f>VLOOKUP(F:F,[1]PdC!$J$5:$T$1165,17,0)</f>
        <v>#N/A</v>
      </c>
      <c r="M250" s="46"/>
      <c r="N250" s="22"/>
      <c r="Q250" s="1">
        <f>+IFERROR(VLOOKUP(C250,#REF!,3,0),0)</f>
        <v>0</v>
      </c>
      <c r="T250" s="1" t="e">
        <f>VLOOKUP(F:F,[1]PdC!$F$5:$AE$1164,31,0)</f>
        <v>#REF!</v>
      </c>
      <c r="W250" s="33"/>
    </row>
    <row r="251" spans="1:23" ht="15" customHeight="1" x14ac:dyDescent="0.25">
      <c r="A251" s="34" t="s">
        <v>501</v>
      </c>
      <c r="B251" s="29" t="s">
        <v>8</v>
      </c>
      <c r="C251" s="70" t="s">
        <v>539</v>
      </c>
      <c r="D251" s="70">
        <v>70611100045</v>
      </c>
      <c r="E251" s="30" t="s">
        <v>551</v>
      </c>
      <c r="F251" s="30" t="s">
        <v>551</v>
      </c>
      <c r="G251" s="31" t="s">
        <v>552</v>
      </c>
      <c r="H251" s="29" t="s">
        <v>18</v>
      </c>
      <c r="I251" s="63">
        <v>15375176.59</v>
      </c>
      <c r="J251" s="63"/>
      <c r="K251" s="63">
        <v>15375176.59</v>
      </c>
      <c r="L251" s="33" t="e">
        <f>VLOOKUP(F:F,[1]PdC!$J$5:$T$1165,17,0)</f>
        <v>#N/A</v>
      </c>
      <c r="M251" s="46"/>
      <c r="N251" s="22"/>
      <c r="Q251" s="1">
        <f>+IFERROR(VLOOKUP(C251,#REF!,3,0),0)</f>
        <v>0</v>
      </c>
      <c r="T251" s="1" t="e">
        <f>VLOOKUP(F:F,[1]PdC!$F$5:$AE$1164,31,0)</f>
        <v>#REF!</v>
      </c>
      <c r="W251" s="33"/>
    </row>
    <row r="252" spans="1:23" ht="15" customHeight="1" x14ac:dyDescent="0.25">
      <c r="A252" s="76"/>
      <c r="B252" s="29" t="s">
        <v>8</v>
      </c>
      <c r="C252" s="70" t="s">
        <v>542</v>
      </c>
      <c r="D252" s="70">
        <v>70611100050</v>
      </c>
      <c r="E252" s="30" t="s">
        <v>553</v>
      </c>
      <c r="F252" s="30" t="s">
        <v>553</v>
      </c>
      <c r="G252" s="31" t="s">
        <v>554</v>
      </c>
      <c r="H252" s="29" t="s">
        <v>18</v>
      </c>
      <c r="I252" s="63">
        <v>1028845.66</v>
      </c>
      <c r="J252" s="63">
        <v>0</v>
      </c>
      <c r="K252" s="63">
        <v>1028845.66</v>
      </c>
      <c r="L252" s="33" t="e">
        <f>VLOOKUP(F:F,[1]PdC!$J$5:$T$1165,17,0)</f>
        <v>#N/A</v>
      </c>
      <c r="M252" s="46"/>
      <c r="N252" s="22"/>
      <c r="Q252" s="1">
        <f>+IFERROR(VLOOKUP(C252,#REF!,3,0),0)</f>
        <v>0</v>
      </c>
      <c r="T252" s="1" t="e">
        <f>VLOOKUP(F:F,[1]PdC!$F$5:$AE$1164,31,0)</f>
        <v>#REF!</v>
      </c>
      <c r="W252" s="33"/>
    </row>
    <row r="253" spans="1:23" ht="15" customHeight="1" x14ac:dyDescent="0.25">
      <c r="A253" s="34" t="s">
        <v>555</v>
      </c>
      <c r="B253" s="29" t="s">
        <v>8</v>
      </c>
      <c r="C253" s="70" t="s">
        <v>530</v>
      </c>
      <c r="D253" s="70">
        <v>70611100055</v>
      </c>
      <c r="E253" s="30" t="s">
        <v>556</v>
      </c>
      <c r="F253" s="30" t="s">
        <v>556</v>
      </c>
      <c r="G253" s="31" t="s">
        <v>557</v>
      </c>
      <c r="H253" s="29" t="s">
        <v>18</v>
      </c>
      <c r="I253" s="63">
        <v>0</v>
      </c>
      <c r="J253" s="63"/>
      <c r="K253" s="63">
        <v>0</v>
      </c>
      <c r="L253" s="33" t="e">
        <f>VLOOKUP(F:F,[1]PdC!$J$5:$T$1165,17,0)</f>
        <v>#N/A</v>
      </c>
      <c r="M253" s="46"/>
      <c r="N253" s="22"/>
      <c r="Q253" s="1">
        <f>+IFERROR(VLOOKUP(C253,#REF!,3,0),0)</f>
        <v>0</v>
      </c>
      <c r="T253" s="1" t="e">
        <f>VLOOKUP(F:F,[1]PdC!$F$5:$AE$1164,31,0)</f>
        <v>#REF!</v>
      </c>
      <c r="W253" s="33"/>
    </row>
    <row r="254" spans="1:23" ht="15" customHeight="1" x14ac:dyDescent="0.25">
      <c r="A254" s="34" t="s">
        <v>555</v>
      </c>
      <c r="B254" s="29" t="s">
        <v>8</v>
      </c>
      <c r="C254" s="70" t="s">
        <v>533</v>
      </c>
      <c r="D254" s="70">
        <v>70611100060</v>
      </c>
      <c r="E254" s="30" t="s">
        <v>558</v>
      </c>
      <c r="F254" s="30" t="s">
        <v>558</v>
      </c>
      <c r="G254" s="31" t="s">
        <v>559</v>
      </c>
      <c r="H254" s="29" t="s">
        <v>18</v>
      </c>
      <c r="I254" s="63">
        <v>0</v>
      </c>
      <c r="J254" s="63"/>
      <c r="K254" s="63">
        <v>0</v>
      </c>
      <c r="L254" s="33" t="e">
        <f>VLOOKUP(F:F,[1]PdC!$J$5:$T$1165,17,0)</f>
        <v>#N/A</v>
      </c>
      <c r="M254" s="46"/>
      <c r="N254" s="22"/>
      <c r="Q254" s="1">
        <f>+IFERROR(VLOOKUP(C254,#REF!,3,0),0)</f>
        <v>0</v>
      </c>
      <c r="T254" s="1" t="e">
        <f>VLOOKUP(F:F,[1]PdC!$F$5:$AE$1164,31,0)</f>
        <v>#REF!</v>
      </c>
      <c r="W254" s="33"/>
    </row>
    <row r="255" spans="1:23" ht="15" customHeight="1" x14ac:dyDescent="0.25">
      <c r="A255" s="34" t="s">
        <v>555</v>
      </c>
      <c r="B255" s="29" t="s">
        <v>8</v>
      </c>
      <c r="C255" s="70" t="s">
        <v>536</v>
      </c>
      <c r="D255" s="70">
        <v>70611100065</v>
      </c>
      <c r="E255" s="30" t="s">
        <v>560</v>
      </c>
      <c r="F255" s="30" t="s">
        <v>560</v>
      </c>
      <c r="G255" s="31" t="s">
        <v>561</v>
      </c>
      <c r="H255" s="29" t="s">
        <v>18</v>
      </c>
      <c r="I255" s="63">
        <v>0</v>
      </c>
      <c r="J255" s="63"/>
      <c r="K255" s="63">
        <v>0</v>
      </c>
      <c r="L255" s="33" t="e">
        <f>VLOOKUP(F:F,[1]PdC!$J$5:$T$1165,17,0)</f>
        <v>#N/A</v>
      </c>
      <c r="M255" s="40"/>
      <c r="N255" s="22"/>
      <c r="Q255" s="1">
        <f>+IFERROR(VLOOKUP(C255,#REF!,3,0),0)</f>
        <v>0</v>
      </c>
      <c r="T255" s="1" t="e">
        <f>VLOOKUP(F:F,[1]PdC!$F$5:$AE$1164,31,0)</f>
        <v>#REF!</v>
      </c>
      <c r="W255" s="33"/>
    </row>
    <row r="256" spans="1:23" ht="15" customHeight="1" x14ac:dyDescent="0.25">
      <c r="A256" s="34" t="s">
        <v>555</v>
      </c>
      <c r="B256" s="29" t="s">
        <v>8</v>
      </c>
      <c r="C256" s="70" t="s">
        <v>539</v>
      </c>
      <c r="D256" s="70">
        <v>70611100070</v>
      </c>
      <c r="E256" s="30" t="s">
        <v>562</v>
      </c>
      <c r="F256" s="30" t="s">
        <v>562</v>
      </c>
      <c r="G256" s="31" t="s">
        <v>563</v>
      </c>
      <c r="H256" s="29" t="s">
        <v>18</v>
      </c>
      <c r="I256" s="63">
        <v>685734.42</v>
      </c>
      <c r="J256" s="63"/>
      <c r="K256" s="63">
        <v>685734.42</v>
      </c>
      <c r="L256" s="33" t="e">
        <f>VLOOKUP(F:F,[1]PdC!$J$5:$T$1165,17,0)</f>
        <v>#N/A</v>
      </c>
      <c r="M256" s="46"/>
      <c r="N256" s="22"/>
      <c r="Q256" s="1">
        <f>+IFERROR(VLOOKUP(C256,#REF!,3,0),0)</f>
        <v>0</v>
      </c>
      <c r="T256" s="1" t="e">
        <f>VLOOKUP(F:F,[1]PdC!$F$5:$AE$1164,31,0)</f>
        <v>#REF!</v>
      </c>
      <c r="W256" s="33"/>
    </row>
    <row r="257" spans="1:23" ht="15" customHeight="1" x14ac:dyDescent="0.25">
      <c r="A257" s="34" t="s">
        <v>555</v>
      </c>
      <c r="B257" s="29" t="s">
        <v>8</v>
      </c>
      <c r="C257" s="70" t="s">
        <v>542</v>
      </c>
      <c r="D257" s="70">
        <v>70611100075</v>
      </c>
      <c r="E257" s="30" t="s">
        <v>564</v>
      </c>
      <c r="F257" s="30" t="s">
        <v>564</v>
      </c>
      <c r="G257" s="31" t="s">
        <v>565</v>
      </c>
      <c r="H257" s="29" t="s">
        <v>18</v>
      </c>
      <c r="I257" s="63">
        <v>0</v>
      </c>
      <c r="J257" s="63"/>
      <c r="K257" s="63">
        <v>0</v>
      </c>
      <c r="L257" s="33" t="e">
        <f>VLOOKUP(F:F,[1]PdC!$J$5:$T$1165,17,0)</f>
        <v>#N/A</v>
      </c>
      <c r="M257" s="46"/>
      <c r="N257" s="22"/>
      <c r="Q257" s="1">
        <f>+IFERROR(VLOOKUP(C257,#REF!,3,0),0)</f>
        <v>0</v>
      </c>
      <c r="T257" s="1" t="e">
        <f>VLOOKUP(F:F,[1]PdC!$F$5:$AE$1164,31,0)</f>
        <v>#REF!</v>
      </c>
      <c r="W257" s="33"/>
    </row>
    <row r="258" spans="1:23" ht="15" customHeight="1" x14ac:dyDescent="0.25">
      <c r="A258" s="34" t="s">
        <v>555</v>
      </c>
      <c r="B258" s="29" t="s">
        <v>8</v>
      </c>
      <c r="C258" s="70" t="s">
        <v>530</v>
      </c>
      <c r="D258" s="70">
        <v>70611100080</v>
      </c>
      <c r="E258" s="30" t="s">
        <v>566</v>
      </c>
      <c r="F258" s="30" t="s">
        <v>566</v>
      </c>
      <c r="G258" s="31" t="s">
        <v>567</v>
      </c>
      <c r="H258" s="29" t="s">
        <v>18</v>
      </c>
      <c r="I258" s="63">
        <v>0</v>
      </c>
      <c r="J258" s="63"/>
      <c r="K258" s="63">
        <v>0</v>
      </c>
      <c r="L258" s="33" t="e">
        <f>VLOOKUP(F:F,[1]PdC!$J$5:$T$1165,17,0)</f>
        <v>#N/A</v>
      </c>
      <c r="M258" s="46"/>
      <c r="N258" s="22"/>
      <c r="Q258" s="1">
        <f>+IFERROR(VLOOKUP(C258,#REF!,3,0),0)</f>
        <v>0</v>
      </c>
      <c r="T258" s="1" t="e">
        <f>VLOOKUP(F:F,[1]PdC!$F$5:$AE$1164,31,0)</f>
        <v>#REF!</v>
      </c>
      <c r="W258" s="33"/>
    </row>
    <row r="259" spans="1:23" ht="15" customHeight="1" x14ac:dyDescent="0.25">
      <c r="A259" s="34" t="s">
        <v>555</v>
      </c>
      <c r="B259" s="29" t="s">
        <v>8</v>
      </c>
      <c r="C259" s="70" t="s">
        <v>533</v>
      </c>
      <c r="D259" s="70">
        <v>70611100085</v>
      </c>
      <c r="E259" s="30" t="s">
        <v>568</v>
      </c>
      <c r="F259" s="30" t="s">
        <v>568</v>
      </c>
      <c r="G259" s="31" t="s">
        <v>569</v>
      </c>
      <c r="H259" s="29" t="s">
        <v>18</v>
      </c>
      <c r="I259" s="63">
        <v>0</v>
      </c>
      <c r="J259" s="63"/>
      <c r="K259" s="63">
        <v>0</v>
      </c>
      <c r="L259" s="33" t="e">
        <f>VLOOKUP(F:F,[1]PdC!$J$5:$T$1165,17,0)</f>
        <v>#N/A</v>
      </c>
      <c r="M259" s="40"/>
      <c r="N259" s="22"/>
      <c r="Q259" s="1">
        <f>+IFERROR(VLOOKUP(C259,#REF!,3,0),0)</f>
        <v>0</v>
      </c>
      <c r="T259" s="1" t="e">
        <f>VLOOKUP(F:F,[1]PdC!$F$5:$AE$1164,31,0)</f>
        <v>#REF!</v>
      </c>
      <c r="W259" s="33"/>
    </row>
    <row r="260" spans="1:23" ht="15" customHeight="1" x14ac:dyDescent="0.25">
      <c r="A260" s="34" t="s">
        <v>555</v>
      </c>
      <c r="B260" s="29" t="s">
        <v>8</v>
      </c>
      <c r="C260" s="70" t="s">
        <v>536</v>
      </c>
      <c r="D260" s="70">
        <v>70611100090</v>
      </c>
      <c r="E260" s="30" t="s">
        <v>570</v>
      </c>
      <c r="F260" s="30" t="s">
        <v>570</v>
      </c>
      <c r="G260" s="31" t="s">
        <v>571</v>
      </c>
      <c r="H260" s="29" t="s">
        <v>18</v>
      </c>
      <c r="I260" s="63">
        <v>0</v>
      </c>
      <c r="J260" s="63"/>
      <c r="K260" s="63">
        <v>0</v>
      </c>
      <c r="L260" s="33" t="e">
        <f>VLOOKUP(F:F,[1]PdC!$J$5:$T$1165,17,0)</f>
        <v>#N/A</v>
      </c>
      <c r="M260" s="46"/>
      <c r="N260" s="22"/>
      <c r="Q260" s="1">
        <f>+IFERROR(VLOOKUP(C260,#REF!,3,0),0)</f>
        <v>0</v>
      </c>
      <c r="T260" s="1" t="e">
        <f>VLOOKUP(F:F,[1]PdC!$F$5:$AE$1164,31,0)</f>
        <v>#REF!</v>
      </c>
      <c r="W260" s="33"/>
    </row>
    <row r="261" spans="1:23" ht="15" customHeight="1" x14ac:dyDescent="0.25">
      <c r="A261" s="34" t="s">
        <v>555</v>
      </c>
      <c r="B261" s="29" t="s">
        <v>8</v>
      </c>
      <c r="C261" s="70" t="s">
        <v>539</v>
      </c>
      <c r="D261" s="70">
        <v>70611100095</v>
      </c>
      <c r="E261" s="30" t="s">
        <v>572</v>
      </c>
      <c r="F261" s="30" t="s">
        <v>572</v>
      </c>
      <c r="G261" s="31" t="s">
        <v>573</v>
      </c>
      <c r="H261" s="29" t="s">
        <v>18</v>
      </c>
      <c r="I261" s="63">
        <v>99476.09</v>
      </c>
      <c r="J261" s="63"/>
      <c r="K261" s="63">
        <v>99476.09</v>
      </c>
      <c r="L261" s="33" t="e">
        <f>VLOOKUP(F:F,[1]PdC!$J$5:$T$1165,17,0)</f>
        <v>#N/A</v>
      </c>
      <c r="M261" s="46"/>
      <c r="N261" s="22"/>
      <c r="Q261" s="1">
        <f>+IFERROR(VLOOKUP(C261,#REF!,3,0),0)</f>
        <v>0</v>
      </c>
      <c r="T261" s="1" t="e">
        <f>VLOOKUP(F:F,[1]PdC!$F$5:$AE$1164,31,0)</f>
        <v>#REF!</v>
      </c>
      <c r="W261" s="33"/>
    </row>
    <row r="262" spans="1:23" ht="15" customHeight="1" x14ac:dyDescent="0.25">
      <c r="A262" s="34" t="s">
        <v>555</v>
      </c>
      <c r="B262" s="29" t="s">
        <v>8</v>
      </c>
      <c r="C262" s="70" t="s">
        <v>542</v>
      </c>
      <c r="D262" s="70">
        <v>70611100100</v>
      </c>
      <c r="E262" s="30" t="s">
        <v>574</v>
      </c>
      <c r="F262" s="30" t="s">
        <v>574</v>
      </c>
      <c r="G262" s="31" t="s">
        <v>575</v>
      </c>
      <c r="H262" s="29" t="s">
        <v>18</v>
      </c>
      <c r="I262" s="63">
        <v>0</v>
      </c>
      <c r="J262" s="63"/>
      <c r="K262" s="63">
        <v>0</v>
      </c>
      <c r="L262" s="33" t="e">
        <f>VLOOKUP(F:F,[1]PdC!$J$5:$T$1165,17,0)</f>
        <v>#N/A</v>
      </c>
      <c r="M262" s="46"/>
      <c r="N262" s="22"/>
      <c r="Q262" s="1">
        <f>+IFERROR(VLOOKUP(C262,#REF!,3,0),0)</f>
        <v>0</v>
      </c>
      <c r="T262" s="1" t="e">
        <f>VLOOKUP(F:F,[1]PdC!$F$5:$AE$1164,31,0)</f>
        <v>#REF!</v>
      </c>
      <c r="W262" s="33"/>
    </row>
    <row r="263" spans="1:23" ht="15" customHeight="1" x14ac:dyDescent="0.25">
      <c r="A263" s="34" t="s">
        <v>555</v>
      </c>
      <c r="B263" s="23" t="s">
        <v>8</v>
      </c>
      <c r="C263" s="24"/>
      <c r="D263" s="24">
        <v>706112</v>
      </c>
      <c r="E263" s="25" t="s">
        <v>576</v>
      </c>
      <c r="F263" s="25" t="s">
        <v>576</v>
      </c>
      <c r="G263" s="26" t="s">
        <v>577</v>
      </c>
      <c r="H263" s="26" t="s">
        <v>11</v>
      </c>
      <c r="I263" s="27">
        <v>0</v>
      </c>
      <c r="J263" s="27"/>
      <c r="K263" s="27">
        <v>0</v>
      </c>
      <c r="L263" s="33" t="e">
        <f>VLOOKUP(F:F,[1]PdC!$J$5:$T$1165,17,0)</f>
        <v>#N/A</v>
      </c>
      <c r="M263" s="40"/>
      <c r="N263" s="22"/>
      <c r="Q263" s="1">
        <f>+IFERROR(VLOOKUP(C263,#REF!,3,0),0)</f>
        <v>0</v>
      </c>
      <c r="T263" s="1" t="e">
        <f>VLOOKUP(F:F,[1]PdC!$F$5:$AE$1164,31,0)</f>
        <v>#REF!</v>
      </c>
      <c r="W263" s="33"/>
    </row>
    <row r="264" spans="1:23" ht="15" customHeight="1" x14ac:dyDescent="0.25">
      <c r="A264" s="34" t="s">
        <v>555</v>
      </c>
      <c r="B264" s="29" t="s">
        <v>8</v>
      </c>
      <c r="C264" s="70" t="s">
        <v>578</v>
      </c>
      <c r="D264" s="70">
        <v>70611200005</v>
      </c>
      <c r="E264" s="30" t="s">
        <v>579</v>
      </c>
      <c r="F264" s="30" t="s">
        <v>579</v>
      </c>
      <c r="G264" s="31" t="s">
        <v>580</v>
      </c>
      <c r="H264" s="29" t="s">
        <v>18</v>
      </c>
      <c r="I264" s="63">
        <v>0</v>
      </c>
      <c r="J264" s="63"/>
      <c r="K264" s="63">
        <v>0</v>
      </c>
      <c r="L264" s="33" t="e">
        <f>VLOOKUP(F:F,[1]PdC!$J$5:$T$1165,17,0)</f>
        <v>#N/A</v>
      </c>
      <c r="M264" s="40"/>
      <c r="N264" s="22"/>
      <c r="Q264" s="1">
        <f>+IFERROR(VLOOKUP(C264,#REF!,3,0),0)</f>
        <v>0</v>
      </c>
      <c r="T264" s="1" t="e">
        <f>VLOOKUP(F:F,[1]PdC!$F$5:$AE$1164,31,0)</f>
        <v>#REF!</v>
      </c>
      <c r="W264" s="33"/>
    </row>
    <row r="265" spans="1:23" ht="15" customHeight="1" x14ac:dyDescent="0.25">
      <c r="A265" s="34" t="s">
        <v>555</v>
      </c>
      <c r="B265" s="29" t="s">
        <v>8</v>
      </c>
      <c r="C265" s="70" t="s">
        <v>581</v>
      </c>
      <c r="D265" s="70">
        <v>70611200010</v>
      </c>
      <c r="E265" s="30" t="s">
        <v>582</v>
      </c>
      <c r="F265" s="30" t="s">
        <v>582</v>
      </c>
      <c r="G265" s="31" t="s">
        <v>583</v>
      </c>
      <c r="H265" s="29" t="s">
        <v>18</v>
      </c>
      <c r="I265" s="63">
        <v>0</v>
      </c>
      <c r="J265" s="63"/>
      <c r="K265" s="63">
        <v>0</v>
      </c>
      <c r="L265" s="33" t="e">
        <f>VLOOKUP(F:F,[1]PdC!$J$5:$T$1165,17,0)</f>
        <v>#N/A</v>
      </c>
      <c r="M265" s="46"/>
      <c r="N265" s="22"/>
      <c r="Q265" s="1">
        <f>+IFERROR(VLOOKUP(C265,#REF!,3,0),0)</f>
        <v>0</v>
      </c>
      <c r="T265" s="1" t="e">
        <f>VLOOKUP(F:F,[1]PdC!$F$5:$AE$1164,31,0)</f>
        <v>#REF!</v>
      </c>
      <c r="W265" s="33"/>
    </row>
    <row r="266" spans="1:23" ht="15" customHeight="1" x14ac:dyDescent="0.25">
      <c r="A266" s="34" t="s">
        <v>555</v>
      </c>
      <c r="B266" s="29" t="s">
        <v>8</v>
      </c>
      <c r="C266" s="70" t="s">
        <v>584</v>
      </c>
      <c r="D266" s="70">
        <v>70611200015</v>
      </c>
      <c r="E266" s="30" t="s">
        <v>585</v>
      </c>
      <c r="F266" s="30" t="s">
        <v>585</v>
      </c>
      <c r="G266" s="31" t="s">
        <v>586</v>
      </c>
      <c r="H266" s="29" t="s">
        <v>18</v>
      </c>
      <c r="I266" s="63">
        <v>0</v>
      </c>
      <c r="J266" s="63"/>
      <c r="K266" s="63">
        <v>0</v>
      </c>
      <c r="L266" s="33" t="e">
        <f>VLOOKUP(F:F,[1]PdC!$J$5:$T$1165,17,0)</f>
        <v>#N/A</v>
      </c>
      <c r="M266" s="46"/>
      <c r="N266" s="22"/>
      <c r="Q266" s="1">
        <f>+IFERROR(VLOOKUP(C266,#REF!,3,0),0)</f>
        <v>0</v>
      </c>
      <c r="T266" s="1" t="e">
        <f>VLOOKUP(F:F,[1]PdC!$F$5:$AE$1164,31,0)</f>
        <v>#REF!</v>
      </c>
      <c r="W266" s="33"/>
    </row>
    <row r="267" spans="1:23" ht="15" customHeight="1" x14ac:dyDescent="0.25">
      <c r="A267" s="16"/>
      <c r="B267" s="29" t="s">
        <v>8</v>
      </c>
      <c r="C267" s="70" t="s">
        <v>587</v>
      </c>
      <c r="D267" s="70">
        <v>70611200020</v>
      </c>
      <c r="E267" s="30" t="s">
        <v>588</v>
      </c>
      <c r="F267" s="30" t="s">
        <v>588</v>
      </c>
      <c r="G267" s="31" t="s">
        <v>589</v>
      </c>
      <c r="H267" s="29" t="s">
        <v>18</v>
      </c>
      <c r="I267" s="63">
        <v>4049720.69</v>
      </c>
      <c r="J267" s="63">
        <v>0</v>
      </c>
      <c r="K267" s="63">
        <v>4049720.69</v>
      </c>
      <c r="L267" s="33" t="e">
        <f>VLOOKUP(F:F,[1]PdC!$J$5:$T$1165,17,0)</f>
        <v>#N/A</v>
      </c>
      <c r="M267" s="46"/>
      <c r="N267" s="22"/>
      <c r="Q267" s="1">
        <f>+IFERROR(VLOOKUP(C267,#REF!,3,0),0)</f>
        <v>0</v>
      </c>
      <c r="T267" s="1" t="e">
        <f>VLOOKUP(F:F,[1]PdC!$F$5:$AE$1164,31,0)</f>
        <v>#REF!</v>
      </c>
      <c r="W267" s="33"/>
    </row>
    <row r="268" spans="1:23" ht="15" customHeight="1" x14ac:dyDescent="0.25">
      <c r="A268" s="34" t="s">
        <v>590</v>
      </c>
      <c r="B268" s="29" t="s">
        <v>8</v>
      </c>
      <c r="C268" s="70" t="s">
        <v>591</v>
      </c>
      <c r="D268" s="70">
        <v>70611200025</v>
      </c>
      <c r="E268" s="30" t="s">
        <v>592</v>
      </c>
      <c r="F268" s="30" t="s">
        <v>592</v>
      </c>
      <c r="G268" s="31" t="s">
        <v>593</v>
      </c>
      <c r="H268" s="29" t="s">
        <v>18</v>
      </c>
      <c r="I268" s="63">
        <v>0</v>
      </c>
      <c r="J268" s="63"/>
      <c r="K268" s="63">
        <v>0</v>
      </c>
      <c r="L268" s="33" t="e">
        <f>VLOOKUP(F:F,[1]PdC!$J$5:$T$1165,17,0)</f>
        <v>#N/A</v>
      </c>
      <c r="M268" s="46"/>
      <c r="N268" s="22"/>
      <c r="Q268" s="1">
        <f>+IFERROR(VLOOKUP(C268,#REF!,3,0),0)</f>
        <v>0</v>
      </c>
      <c r="T268" s="1" t="e">
        <f>VLOOKUP(F:F,[1]PdC!$F$5:$AE$1164,31,0)</f>
        <v>#REF!</v>
      </c>
      <c r="W268" s="33"/>
    </row>
    <row r="269" spans="1:23" ht="15" customHeight="1" x14ac:dyDescent="0.25">
      <c r="A269" s="34" t="s">
        <v>590</v>
      </c>
      <c r="B269" s="29" t="s">
        <v>8</v>
      </c>
      <c r="C269" s="70" t="s">
        <v>594</v>
      </c>
      <c r="D269" s="70">
        <v>70611200030</v>
      </c>
      <c r="E269" s="30" t="s">
        <v>595</v>
      </c>
      <c r="F269" s="30" t="s">
        <v>595</v>
      </c>
      <c r="G269" s="31" t="s">
        <v>596</v>
      </c>
      <c r="H269" s="29" t="s">
        <v>18</v>
      </c>
      <c r="I269" s="63">
        <v>0</v>
      </c>
      <c r="J269" s="63"/>
      <c r="K269" s="63">
        <v>0</v>
      </c>
      <c r="L269" s="33" t="e">
        <f>VLOOKUP(F:F,[1]PdC!$J$5:$T$1165,17,0)</f>
        <v>#N/A</v>
      </c>
      <c r="M269" s="40"/>
      <c r="N269" s="22"/>
      <c r="Q269" s="1">
        <f>+IFERROR(VLOOKUP(C269,#REF!,3,0),0)</f>
        <v>0</v>
      </c>
      <c r="T269" s="1" t="e">
        <f>VLOOKUP(F:F,[1]PdC!$F$5:$AE$1164,31,0)</f>
        <v>#REF!</v>
      </c>
      <c r="W269" s="33"/>
    </row>
    <row r="270" spans="1:23" ht="15" customHeight="1" x14ac:dyDescent="0.25">
      <c r="A270" s="28" t="s">
        <v>590</v>
      </c>
      <c r="B270" s="29" t="s">
        <v>8</v>
      </c>
      <c r="C270" s="70" t="s">
        <v>581</v>
      </c>
      <c r="D270" s="70">
        <v>70611200035</v>
      </c>
      <c r="E270" s="30" t="s">
        <v>597</v>
      </c>
      <c r="F270" s="30" t="s">
        <v>597</v>
      </c>
      <c r="G270" s="31" t="s">
        <v>598</v>
      </c>
      <c r="H270" s="29" t="s">
        <v>18</v>
      </c>
      <c r="I270" s="63">
        <v>0</v>
      </c>
      <c r="J270" s="63"/>
      <c r="K270" s="63">
        <v>0</v>
      </c>
      <c r="L270" s="33" t="e">
        <f>VLOOKUP(F:F,[1]PdC!$J$5:$T$1165,17,0)</f>
        <v>#N/A</v>
      </c>
      <c r="M270" s="40"/>
      <c r="N270" s="22"/>
      <c r="Q270" s="1">
        <f>+IFERROR(VLOOKUP(C270,#REF!,3,0),0)</f>
        <v>0</v>
      </c>
      <c r="T270" s="1" t="e">
        <f>VLOOKUP(F:F,[1]PdC!$F$5:$AE$1164,31,0)</f>
        <v>#REF!</v>
      </c>
      <c r="W270" s="33"/>
    </row>
    <row r="271" spans="1:23" ht="15" customHeight="1" x14ac:dyDescent="0.25">
      <c r="A271" s="34" t="s">
        <v>590</v>
      </c>
      <c r="B271" s="29" t="s">
        <v>8</v>
      </c>
      <c r="C271" s="70" t="s">
        <v>584</v>
      </c>
      <c r="D271" s="70">
        <v>70611200040</v>
      </c>
      <c r="E271" s="30" t="s">
        <v>599</v>
      </c>
      <c r="F271" s="30" t="s">
        <v>599</v>
      </c>
      <c r="G271" s="31" t="s">
        <v>600</v>
      </c>
      <c r="H271" s="29" t="s">
        <v>18</v>
      </c>
      <c r="I271" s="63">
        <v>0</v>
      </c>
      <c r="J271" s="63"/>
      <c r="K271" s="63">
        <v>0</v>
      </c>
      <c r="L271" s="33" t="e">
        <f>VLOOKUP(F:F,[1]PdC!$J$5:$T$1165,17,0)</f>
        <v>#N/A</v>
      </c>
      <c r="M271" s="46"/>
      <c r="N271" s="22"/>
      <c r="Q271" s="1">
        <f>+IFERROR(VLOOKUP(C271,#REF!,3,0),0)</f>
        <v>0</v>
      </c>
      <c r="T271" s="1" t="e">
        <f>VLOOKUP(F:F,[1]PdC!$F$5:$AE$1164,31,0)</f>
        <v>#REF!</v>
      </c>
      <c r="W271" s="33"/>
    </row>
    <row r="272" spans="1:23" ht="15" customHeight="1" x14ac:dyDescent="0.25">
      <c r="A272" s="34" t="s">
        <v>590</v>
      </c>
      <c r="B272" s="29" t="s">
        <v>8</v>
      </c>
      <c r="C272" s="70" t="s">
        <v>587</v>
      </c>
      <c r="D272" s="70">
        <v>70611200045</v>
      </c>
      <c r="E272" s="30" t="s">
        <v>601</v>
      </c>
      <c r="F272" s="30" t="s">
        <v>601</v>
      </c>
      <c r="G272" s="31" t="s">
        <v>602</v>
      </c>
      <c r="H272" s="29" t="s">
        <v>18</v>
      </c>
      <c r="I272" s="63">
        <v>0</v>
      </c>
      <c r="J272" s="63"/>
      <c r="K272" s="63">
        <v>0</v>
      </c>
      <c r="L272" s="33" t="e">
        <f>VLOOKUP(F:F,[1]PdC!$J$5:$T$1165,17,0)</f>
        <v>#N/A</v>
      </c>
      <c r="M272" s="40"/>
      <c r="N272" s="22"/>
      <c r="Q272" s="1">
        <f>+IFERROR(VLOOKUP(C272,#REF!,3,0),0)</f>
        <v>0</v>
      </c>
      <c r="T272" s="1" t="e">
        <f>VLOOKUP(F:F,[1]PdC!$F$5:$AE$1164,31,0)</f>
        <v>#REF!</v>
      </c>
      <c r="W272" s="33"/>
    </row>
    <row r="273" spans="1:23" ht="15" customHeight="1" x14ac:dyDescent="0.25">
      <c r="A273" s="34" t="s">
        <v>590</v>
      </c>
      <c r="B273" s="29" t="s">
        <v>8</v>
      </c>
      <c r="C273" s="70" t="s">
        <v>591</v>
      </c>
      <c r="D273" s="70">
        <v>70611200050</v>
      </c>
      <c r="E273" s="30" t="s">
        <v>603</v>
      </c>
      <c r="F273" s="30" t="s">
        <v>603</v>
      </c>
      <c r="G273" s="31" t="s">
        <v>604</v>
      </c>
      <c r="H273" s="29" t="s">
        <v>18</v>
      </c>
      <c r="I273" s="63">
        <v>0</v>
      </c>
      <c r="J273" s="63"/>
      <c r="K273" s="63">
        <v>0</v>
      </c>
      <c r="L273" s="33" t="e">
        <f>VLOOKUP(F:F,[1]PdC!$J$5:$T$1165,17,0)</f>
        <v>#N/A</v>
      </c>
      <c r="M273" s="46"/>
      <c r="N273" s="22"/>
      <c r="Q273" s="1">
        <f>+IFERROR(VLOOKUP(C273,#REF!,3,0),0)</f>
        <v>0</v>
      </c>
      <c r="T273" s="1" t="e">
        <f>VLOOKUP(F:F,[1]PdC!$F$5:$AE$1164,31,0)</f>
        <v>#REF!</v>
      </c>
      <c r="W273" s="33"/>
    </row>
    <row r="274" spans="1:23" ht="15" customHeight="1" x14ac:dyDescent="0.25">
      <c r="A274" s="34" t="s">
        <v>590</v>
      </c>
      <c r="B274" s="29" t="s">
        <v>8</v>
      </c>
      <c r="C274" s="70" t="s">
        <v>594</v>
      </c>
      <c r="D274" s="70">
        <v>70611200055</v>
      </c>
      <c r="E274" s="30" t="s">
        <v>605</v>
      </c>
      <c r="F274" s="30" t="s">
        <v>605</v>
      </c>
      <c r="G274" s="31" t="s">
        <v>606</v>
      </c>
      <c r="H274" s="29" t="s">
        <v>18</v>
      </c>
      <c r="I274" s="63">
        <v>0</v>
      </c>
      <c r="J274" s="63"/>
      <c r="K274" s="63">
        <v>0</v>
      </c>
      <c r="L274" s="33" t="e">
        <f>VLOOKUP(F:F,[1]PdC!$J$5:$T$1165,17,0)</f>
        <v>#N/A</v>
      </c>
      <c r="M274" s="40"/>
      <c r="N274" s="22"/>
      <c r="Q274" s="1">
        <f>+IFERROR(VLOOKUP(C274,#REF!,3,0),0)</f>
        <v>0</v>
      </c>
      <c r="T274" s="1" t="e">
        <f>VLOOKUP(F:F,[1]PdC!$F$5:$AE$1164,31,0)</f>
        <v>#REF!</v>
      </c>
      <c r="W274" s="33"/>
    </row>
    <row r="275" spans="1:23" ht="15" customHeight="1" x14ac:dyDescent="0.25">
      <c r="A275" s="34" t="s">
        <v>590</v>
      </c>
      <c r="B275" s="29" t="s">
        <v>8</v>
      </c>
      <c r="C275" s="70" t="s">
        <v>581</v>
      </c>
      <c r="D275" s="70">
        <v>70611200060</v>
      </c>
      <c r="E275" s="30" t="s">
        <v>607</v>
      </c>
      <c r="F275" s="30" t="s">
        <v>607</v>
      </c>
      <c r="G275" s="31" t="s">
        <v>608</v>
      </c>
      <c r="H275" s="29" t="s">
        <v>18</v>
      </c>
      <c r="I275" s="63">
        <v>0</v>
      </c>
      <c r="J275" s="63"/>
      <c r="K275" s="63">
        <v>0</v>
      </c>
      <c r="L275" s="33" t="e">
        <f>VLOOKUP(F:F,[1]PdC!$J$5:$T$1165,17,0)</f>
        <v>#N/A</v>
      </c>
      <c r="M275" s="40"/>
      <c r="N275" s="22"/>
      <c r="Q275" s="1">
        <f>+IFERROR(VLOOKUP(C275,#REF!,3,0),0)</f>
        <v>0</v>
      </c>
      <c r="T275" s="1" t="e">
        <f>VLOOKUP(F:F,[1]PdC!$F$5:$AE$1164,31,0)</f>
        <v>#REF!</v>
      </c>
      <c r="W275" s="33"/>
    </row>
    <row r="276" spans="1:23" ht="15" customHeight="1" x14ac:dyDescent="0.25">
      <c r="A276" s="34" t="s">
        <v>590</v>
      </c>
      <c r="B276" s="29" t="s">
        <v>8</v>
      </c>
      <c r="C276" s="70" t="s">
        <v>584</v>
      </c>
      <c r="D276" s="70">
        <v>70611200065</v>
      </c>
      <c r="E276" s="30" t="s">
        <v>609</v>
      </c>
      <c r="F276" s="30" t="s">
        <v>609</v>
      </c>
      <c r="G276" s="31" t="s">
        <v>610</v>
      </c>
      <c r="H276" s="29" t="s">
        <v>18</v>
      </c>
      <c r="I276" s="63">
        <v>0</v>
      </c>
      <c r="J276" s="63"/>
      <c r="K276" s="63">
        <v>0</v>
      </c>
      <c r="L276" s="33" t="e">
        <f>VLOOKUP(F:F,[1]PdC!$J$5:$T$1165,17,0)</f>
        <v>#N/A</v>
      </c>
      <c r="M276" s="46"/>
      <c r="N276" s="22"/>
      <c r="Q276" s="1">
        <f>+IFERROR(VLOOKUP(C276,#REF!,3,0),0)</f>
        <v>0</v>
      </c>
      <c r="T276" s="1" t="e">
        <f>VLOOKUP(F:F,[1]PdC!$F$5:$AE$1164,31,0)</f>
        <v>#REF!</v>
      </c>
      <c r="W276" s="33"/>
    </row>
    <row r="277" spans="1:23" ht="15" customHeight="1" x14ac:dyDescent="0.25">
      <c r="A277" s="34" t="s">
        <v>590</v>
      </c>
      <c r="B277" s="29" t="s">
        <v>8</v>
      </c>
      <c r="C277" s="70" t="s">
        <v>587</v>
      </c>
      <c r="D277" s="70">
        <v>70611200070</v>
      </c>
      <c r="E277" s="30" t="s">
        <v>611</v>
      </c>
      <c r="F277" s="30" t="s">
        <v>611</v>
      </c>
      <c r="G277" s="31" t="s">
        <v>612</v>
      </c>
      <c r="H277" s="29" t="s">
        <v>18</v>
      </c>
      <c r="I277" s="63">
        <v>515764.35</v>
      </c>
      <c r="J277" s="63"/>
      <c r="K277" s="63">
        <v>515764.35</v>
      </c>
      <c r="L277" s="33" t="e">
        <f>VLOOKUP(F:F,[1]PdC!$J$5:$T$1165,17,0)</f>
        <v>#N/A</v>
      </c>
      <c r="M277" s="40"/>
      <c r="N277" s="22"/>
      <c r="Q277" s="1">
        <f>+IFERROR(VLOOKUP(C277,#REF!,3,0),0)</f>
        <v>0</v>
      </c>
      <c r="T277" s="1" t="e">
        <f>VLOOKUP(F:F,[1]PdC!$F$5:$AE$1164,31,0)</f>
        <v>#REF!</v>
      </c>
      <c r="W277" s="33"/>
    </row>
    <row r="278" spans="1:23" ht="15" customHeight="1" x14ac:dyDescent="0.25">
      <c r="A278" s="34" t="s">
        <v>590</v>
      </c>
      <c r="B278" s="29" t="s">
        <v>8</v>
      </c>
      <c r="C278" s="70" t="s">
        <v>591</v>
      </c>
      <c r="D278" s="70">
        <v>70611200075</v>
      </c>
      <c r="E278" s="30" t="s">
        <v>613</v>
      </c>
      <c r="F278" s="30" t="s">
        <v>613</v>
      </c>
      <c r="G278" s="31" t="s">
        <v>614</v>
      </c>
      <c r="H278" s="29" t="s">
        <v>18</v>
      </c>
      <c r="I278" s="63">
        <v>880057.8</v>
      </c>
      <c r="J278" s="63"/>
      <c r="K278" s="63">
        <v>880057.8</v>
      </c>
      <c r="L278" s="33" t="e">
        <f>VLOOKUP(F:F,[1]PdC!$J$5:$T$1165,17,0)</f>
        <v>#N/A</v>
      </c>
      <c r="M278" s="40"/>
      <c r="N278" s="22"/>
      <c r="Q278" s="1">
        <f>+IFERROR(VLOOKUP(C278,#REF!,3,0),0)</f>
        <v>0</v>
      </c>
      <c r="T278" s="1" t="e">
        <f>VLOOKUP(F:F,[1]PdC!$F$5:$AE$1164,31,0)</f>
        <v>#REF!</v>
      </c>
      <c r="W278" s="33"/>
    </row>
    <row r="279" spans="1:23" ht="15" customHeight="1" x14ac:dyDescent="0.25">
      <c r="A279" s="34" t="s">
        <v>590</v>
      </c>
      <c r="B279" s="29" t="s">
        <v>8</v>
      </c>
      <c r="C279" s="70" t="s">
        <v>594</v>
      </c>
      <c r="D279" s="70">
        <v>70611200080</v>
      </c>
      <c r="E279" s="30" t="s">
        <v>615</v>
      </c>
      <c r="F279" s="30" t="s">
        <v>615</v>
      </c>
      <c r="G279" s="31" t="s">
        <v>616</v>
      </c>
      <c r="H279" s="29" t="s">
        <v>18</v>
      </c>
      <c r="I279" s="63">
        <v>0</v>
      </c>
      <c r="J279" s="63"/>
      <c r="K279" s="63">
        <v>0</v>
      </c>
      <c r="L279" s="33" t="e">
        <f>VLOOKUP(F:F,[1]PdC!$J$5:$T$1165,17,0)</f>
        <v>#N/A</v>
      </c>
      <c r="M279" s="40"/>
      <c r="N279" s="22"/>
      <c r="Q279" s="1">
        <f>+IFERROR(VLOOKUP(C279,#REF!,3,0),0)</f>
        <v>0</v>
      </c>
      <c r="T279" s="1" t="e">
        <f>VLOOKUP(F:F,[1]PdC!$F$5:$AE$1164,31,0)</f>
        <v>#REF!</v>
      </c>
      <c r="W279" s="33"/>
    </row>
    <row r="280" spans="1:23" ht="15" customHeight="1" x14ac:dyDescent="0.25">
      <c r="A280" s="34" t="s">
        <v>590</v>
      </c>
      <c r="B280" s="29" t="s">
        <v>8</v>
      </c>
      <c r="C280" s="70" t="s">
        <v>581</v>
      </c>
      <c r="D280" s="70">
        <v>70611200085</v>
      </c>
      <c r="E280" s="30" t="s">
        <v>617</v>
      </c>
      <c r="F280" s="30" t="s">
        <v>617</v>
      </c>
      <c r="G280" s="31" t="s">
        <v>618</v>
      </c>
      <c r="H280" s="29" t="s">
        <v>18</v>
      </c>
      <c r="I280" s="63">
        <v>0</v>
      </c>
      <c r="J280" s="63"/>
      <c r="K280" s="63">
        <v>0</v>
      </c>
      <c r="L280" s="33" t="e">
        <f>VLOOKUP(F:F,[1]PdC!$J$5:$T$1165,17,0)</f>
        <v>#N/A</v>
      </c>
      <c r="M280" s="40"/>
      <c r="N280" s="22"/>
      <c r="Q280" s="1">
        <f>+IFERROR(VLOOKUP(C280,#REF!,3,0),0)</f>
        <v>0</v>
      </c>
      <c r="T280" s="1" t="e">
        <f>VLOOKUP(F:F,[1]PdC!$F$5:$AE$1164,31,0)</f>
        <v>#REF!</v>
      </c>
      <c r="W280" s="33"/>
    </row>
    <row r="281" spans="1:23" ht="15" customHeight="1" x14ac:dyDescent="0.25">
      <c r="A281" s="34" t="s">
        <v>590</v>
      </c>
      <c r="B281" s="29" t="s">
        <v>8</v>
      </c>
      <c r="C281" s="70" t="s">
        <v>584</v>
      </c>
      <c r="D281" s="70">
        <v>70611200090</v>
      </c>
      <c r="E281" s="30" t="s">
        <v>619</v>
      </c>
      <c r="F281" s="30" t="s">
        <v>619</v>
      </c>
      <c r="G281" s="31" t="s">
        <v>620</v>
      </c>
      <c r="H281" s="29" t="s">
        <v>18</v>
      </c>
      <c r="I281" s="63">
        <v>0</v>
      </c>
      <c r="J281" s="63"/>
      <c r="K281" s="63">
        <v>0</v>
      </c>
      <c r="L281" s="33" t="e">
        <f>VLOOKUP(F:F,[1]PdC!$J$5:$T$1165,17,0)</f>
        <v>#N/A</v>
      </c>
      <c r="M281" s="40"/>
      <c r="N281" s="22"/>
      <c r="Q281" s="1">
        <f>+IFERROR(VLOOKUP(C281,#REF!,3,0),0)</f>
        <v>0</v>
      </c>
      <c r="T281" s="1" t="e">
        <f>VLOOKUP(F:F,[1]PdC!$F$5:$AE$1164,31,0)</f>
        <v>#REF!</v>
      </c>
      <c r="W281" s="33"/>
    </row>
    <row r="282" spans="1:23" ht="15" customHeight="1" x14ac:dyDescent="0.25">
      <c r="A282" s="34" t="s">
        <v>590</v>
      </c>
      <c r="B282" s="29" t="s">
        <v>8</v>
      </c>
      <c r="C282" s="70" t="s">
        <v>587</v>
      </c>
      <c r="D282" s="70">
        <v>70611200095</v>
      </c>
      <c r="E282" s="30" t="s">
        <v>621</v>
      </c>
      <c r="F282" s="30" t="s">
        <v>621</v>
      </c>
      <c r="G282" s="31" t="s">
        <v>622</v>
      </c>
      <c r="H282" s="29" t="s">
        <v>18</v>
      </c>
      <c r="I282" s="63">
        <v>0</v>
      </c>
      <c r="J282" s="63"/>
      <c r="K282" s="63">
        <v>0</v>
      </c>
      <c r="L282" s="33" t="e">
        <f>VLOOKUP(F:F,[1]PdC!$J$5:$T$1165,17,0)</f>
        <v>#N/A</v>
      </c>
      <c r="M282" s="40"/>
      <c r="N282" s="22"/>
      <c r="Q282" s="1">
        <f>+IFERROR(VLOOKUP(C282,#REF!,3,0),0)</f>
        <v>0</v>
      </c>
      <c r="T282" s="1" t="e">
        <f>VLOOKUP(F:F,[1]PdC!$F$5:$AE$1164,31,0)</f>
        <v>#REF!</v>
      </c>
      <c r="W282" s="33"/>
    </row>
    <row r="283" spans="1:23" ht="15" customHeight="1" x14ac:dyDescent="0.25">
      <c r="A283" s="34" t="s">
        <v>590</v>
      </c>
      <c r="B283" s="29" t="s">
        <v>8</v>
      </c>
      <c r="C283" s="70" t="s">
        <v>591</v>
      </c>
      <c r="D283" s="70">
        <v>70611200100</v>
      </c>
      <c r="E283" s="30" t="s">
        <v>623</v>
      </c>
      <c r="F283" s="30" t="s">
        <v>623</v>
      </c>
      <c r="G283" s="31" t="s">
        <v>624</v>
      </c>
      <c r="H283" s="29" t="s">
        <v>18</v>
      </c>
      <c r="I283" s="63">
        <v>0</v>
      </c>
      <c r="J283" s="63"/>
      <c r="K283" s="63">
        <v>0</v>
      </c>
      <c r="L283" s="33" t="e">
        <f>VLOOKUP(F:F,[1]PdC!$J$5:$T$1165,17,0)</f>
        <v>#N/A</v>
      </c>
      <c r="M283" s="46"/>
      <c r="N283" s="22"/>
      <c r="Q283" s="1">
        <f>+IFERROR(VLOOKUP(C283,#REF!,3,0),0)</f>
        <v>0</v>
      </c>
      <c r="T283" s="1" t="e">
        <f>VLOOKUP(F:F,[1]PdC!$F$5:$AE$1164,31,0)</f>
        <v>#REF!</v>
      </c>
      <c r="W283" s="33"/>
    </row>
    <row r="284" spans="1:23" ht="15" customHeight="1" x14ac:dyDescent="0.25">
      <c r="A284" s="34" t="s">
        <v>590</v>
      </c>
      <c r="B284" s="29" t="s">
        <v>8</v>
      </c>
      <c r="C284" s="70" t="s">
        <v>594</v>
      </c>
      <c r="D284" s="70">
        <v>70611200105</v>
      </c>
      <c r="E284" s="30" t="s">
        <v>625</v>
      </c>
      <c r="F284" s="30" t="s">
        <v>625</v>
      </c>
      <c r="G284" s="31" t="s">
        <v>626</v>
      </c>
      <c r="H284" s="29" t="s">
        <v>18</v>
      </c>
      <c r="I284" s="63">
        <v>0</v>
      </c>
      <c r="J284" s="63"/>
      <c r="K284" s="63">
        <v>0</v>
      </c>
      <c r="L284" s="33" t="e">
        <f>VLOOKUP(F:F,[1]PdC!$J$5:$T$1165,17,0)</f>
        <v>#N/A</v>
      </c>
      <c r="M284" s="40"/>
      <c r="N284" s="22"/>
      <c r="Q284" s="1">
        <f>+IFERROR(VLOOKUP(C284,#REF!,3,0),0)</f>
        <v>0</v>
      </c>
      <c r="T284" s="1" t="e">
        <f>VLOOKUP(F:F,[1]PdC!$F$5:$AE$1164,31,0)</f>
        <v>#REF!</v>
      </c>
      <c r="W284" s="33"/>
    </row>
    <row r="285" spans="1:23" ht="15" customHeight="1" x14ac:dyDescent="0.25">
      <c r="A285" s="34" t="s">
        <v>590</v>
      </c>
      <c r="B285" s="29" t="s">
        <v>8</v>
      </c>
      <c r="C285" s="70" t="s">
        <v>581</v>
      </c>
      <c r="D285" s="70">
        <v>70611200110</v>
      </c>
      <c r="E285" s="30" t="s">
        <v>627</v>
      </c>
      <c r="F285" s="30" t="s">
        <v>627</v>
      </c>
      <c r="G285" s="31" t="s">
        <v>628</v>
      </c>
      <c r="H285" s="29" t="s">
        <v>18</v>
      </c>
      <c r="I285" s="63">
        <v>0</v>
      </c>
      <c r="J285" s="63"/>
      <c r="K285" s="63">
        <v>0</v>
      </c>
      <c r="L285" s="33" t="e">
        <f>VLOOKUP(F:F,[1]PdC!$J$5:$T$1165,17,0)</f>
        <v>#N/A</v>
      </c>
      <c r="M285" s="40"/>
      <c r="N285" s="22"/>
      <c r="Q285" s="1">
        <f>+IFERROR(VLOOKUP(C285,#REF!,3,0),0)</f>
        <v>0</v>
      </c>
      <c r="T285" s="1" t="e">
        <f>VLOOKUP(F:F,[1]PdC!$F$5:$AE$1164,31,0)</f>
        <v>#REF!</v>
      </c>
      <c r="W285" s="33"/>
    </row>
    <row r="286" spans="1:23" ht="15" customHeight="1" x14ac:dyDescent="0.25">
      <c r="A286" s="34" t="s">
        <v>590</v>
      </c>
      <c r="B286" s="29" t="s">
        <v>8</v>
      </c>
      <c r="C286" s="70" t="s">
        <v>584</v>
      </c>
      <c r="D286" s="70">
        <v>70611200115</v>
      </c>
      <c r="E286" s="30" t="s">
        <v>629</v>
      </c>
      <c r="F286" s="30" t="s">
        <v>629</v>
      </c>
      <c r="G286" s="31" t="s">
        <v>630</v>
      </c>
      <c r="H286" s="29" t="s">
        <v>18</v>
      </c>
      <c r="I286" s="63">
        <v>0</v>
      </c>
      <c r="J286" s="63"/>
      <c r="K286" s="63">
        <v>0</v>
      </c>
      <c r="L286" s="33" t="e">
        <f>VLOOKUP(F:F,[1]PdC!$J$5:$T$1165,17,0)</f>
        <v>#N/A</v>
      </c>
      <c r="M286" s="40"/>
      <c r="N286" s="22"/>
      <c r="Q286" s="1">
        <f>+IFERROR(VLOOKUP(C286,#REF!,3,0),0)</f>
        <v>0</v>
      </c>
      <c r="T286" s="1" t="e">
        <f>VLOOKUP(F:F,[1]PdC!$F$5:$AE$1164,31,0)</f>
        <v>#REF!</v>
      </c>
      <c r="W286" s="33"/>
    </row>
    <row r="287" spans="1:23" ht="15" customHeight="1" x14ac:dyDescent="0.25">
      <c r="A287" s="34" t="s">
        <v>590</v>
      </c>
      <c r="B287" s="29" t="s">
        <v>8</v>
      </c>
      <c r="C287" s="70" t="s">
        <v>587</v>
      </c>
      <c r="D287" s="70">
        <v>70611200120</v>
      </c>
      <c r="E287" s="30" t="s">
        <v>631</v>
      </c>
      <c r="F287" s="30" t="s">
        <v>631</v>
      </c>
      <c r="G287" s="31" t="s">
        <v>632</v>
      </c>
      <c r="H287" s="29" t="s">
        <v>18</v>
      </c>
      <c r="I287" s="63">
        <v>1507542.84</v>
      </c>
      <c r="J287" s="63"/>
      <c r="K287" s="63">
        <v>1507542.84</v>
      </c>
      <c r="L287" s="33"/>
      <c r="M287" s="46"/>
      <c r="N287" s="22"/>
      <c r="Q287" s="1">
        <f>+IFERROR(VLOOKUP(C287,#REF!,3,0),0)</f>
        <v>0</v>
      </c>
      <c r="T287" s="1" t="e">
        <f>VLOOKUP(F:F,[1]PdC!$F$5:$AE$1164,31,0)</f>
        <v>#REF!</v>
      </c>
      <c r="W287" s="33"/>
    </row>
    <row r="288" spans="1:23" ht="15" customHeight="1" x14ac:dyDescent="0.25">
      <c r="A288" s="34" t="s">
        <v>590</v>
      </c>
      <c r="B288" s="29" t="s">
        <v>8</v>
      </c>
      <c r="C288" s="70" t="s">
        <v>591</v>
      </c>
      <c r="D288" s="70">
        <v>70611200125</v>
      </c>
      <c r="E288" s="30" t="s">
        <v>633</v>
      </c>
      <c r="F288" s="30" t="s">
        <v>633</v>
      </c>
      <c r="G288" s="31" t="s">
        <v>634</v>
      </c>
      <c r="H288" s="29" t="s">
        <v>18</v>
      </c>
      <c r="I288" s="63">
        <v>0</v>
      </c>
      <c r="J288" s="63"/>
      <c r="K288" s="63">
        <v>0</v>
      </c>
      <c r="L288" s="33" t="e">
        <f>VLOOKUP(F:F,[1]PdC!$J$5:$T$1165,17,0)</f>
        <v>#N/A</v>
      </c>
      <c r="M288" s="40"/>
      <c r="N288" s="22"/>
      <c r="Q288" s="1">
        <f>+IFERROR(VLOOKUP(C288,#REF!,3,0),0)</f>
        <v>0</v>
      </c>
      <c r="T288" s="1" t="e">
        <f>VLOOKUP(F:F,[1]PdC!$F$5:$AE$1164,31,0)</f>
        <v>#REF!</v>
      </c>
      <c r="W288" s="33"/>
    </row>
    <row r="289" spans="1:23" ht="15" customHeight="1" x14ac:dyDescent="0.25">
      <c r="A289" s="34" t="s">
        <v>590</v>
      </c>
      <c r="B289" s="29" t="s">
        <v>8</v>
      </c>
      <c r="C289" s="70" t="s">
        <v>594</v>
      </c>
      <c r="D289" s="70">
        <v>70611200130</v>
      </c>
      <c r="E289" s="30" t="s">
        <v>635</v>
      </c>
      <c r="F289" s="30" t="s">
        <v>635</v>
      </c>
      <c r="G289" s="31" t="s">
        <v>636</v>
      </c>
      <c r="H289" s="29" t="s">
        <v>18</v>
      </c>
      <c r="I289" s="63">
        <v>0</v>
      </c>
      <c r="J289" s="63"/>
      <c r="K289" s="63">
        <v>0</v>
      </c>
      <c r="L289" s="33" t="e">
        <f>VLOOKUP(F:F,[1]PdC!$J$5:$T$1165,17,0)</f>
        <v>#N/A</v>
      </c>
      <c r="M289" s="46"/>
      <c r="N289" s="22"/>
      <c r="Q289" s="1">
        <f>+IFERROR(VLOOKUP(C289,#REF!,3,0),0)</f>
        <v>0</v>
      </c>
      <c r="T289" s="1" t="e">
        <f>VLOOKUP(F:F,[1]PdC!$F$5:$AE$1164,31,0)</f>
        <v>#REF!</v>
      </c>
      <c r="W289" s="33"/>
    </row>
    <row r="290" spans="1:23" ht="15" customHeight="1" x14ac:dyDescent="0.25">
      <c r="A290" s="34" t="s">
        <v>590</v>
      </c>
      <c r="B290" s="29" t="s">
        <v>8</v>
      </c>
      <c r="C290" s="70" t="s">
        <v>581</v>
      </c>
      <c r="D290" s="70">
        <v>70611200135</v>
      </c>
      <c r="E290" s="30" t="s">
        <v>637</v>
      </c>
      <c r="F290" s="30" t="s">
        <v>637</v>
      </c>
      <c r="G290" s="31" t="s">
        <v>638</v>
      </c>
      <c r="H290" s="29" t="s">
        <v>18</v>
      </c>
      <c r="I290" s="63">
        <v>0</v>
      </c>
      <c r="J290" s="63"/>
      <c r="K290" s="63">
        <v>0</v>
      </c>
      <c r="L290" s="33" t="e">
        <f>VLOOKUP(F:F,[1]PdC!$J$5:$T$1165,17,0)</f>
        <v>#N/A</v>
      </c>
      <c r="M290" s="40"/>
      <c r="N290" s="22"/>
      <c r="Q290" s="1">
        <f>+IFERROR(VLOOKUP(C290,#REF!,3,0),0)</f>
        <v>0</v>
      </c>
      <c r="T290" s="1" t="e">
        <f>VLOOKUP(F:F,[1]PdC!$F$5:$AE$1164,31,0)</f>
        <v>#REF!</v>
      </c>
      <c r="W290" s="33"/>
    </row>
    <row r="291" spans="1:23" ht="15" customHeight="1" x14ac:dyDescent="0.25">
      <c r="A291" s="34" t="s">
        <v>590</v>
      </c>
      <c r="B291" s="29" t="s">
        <v>8</v>
      </c>
      <c r="C291" s="70" t="s">
        <v>584</v>
      </c>
      <c r="D291" s="70">
        <v>70611200140</v>
      </c>
      <c r="E291" s="30" t="s">
        <v>639</v>
      </c>
      <c r="F291" s="30" t="s">
        <v>639</v>
      </c>
      <c r="G291" s="31" t="s">
        <v>640</v>
      </c>
      <c r="H291" s="29" t="s">
        <v>18</v>
      </c>
      <c r="I291" s="63">
        <v>0</v>
      </c>
      <c r="J291" s="63"/>
      <c r="K291" s="63">
        <v>0</v>
      </c>
      <c r="L291" s="33" t="e">
        <f>VLOOKUP(F:F,[1]PdC!$J$5:$T$1165,17,0)</f>
        <v>#N/A</v>
      </c>
      <c r="M291" s="40"/>
      <c r="N291" s="22"/>
      <c r="Q291" s="1">
        <f>+IFERROR(VLOOKUP(C291,#REF!,3,0),0)</f>
        <v>0</v>
      </c>
      <c r="T291" s="1" t="e">
        <f>VLOOKUP(F:F,[1]PdC!$F$5:$AE$1164,31,0)</f>
        <v>#REF!</v>
      </c>
      <c r="W291" s="33"/>
    </row>
    <row r="292" spans="1:23" ht="15" customHeight="1" x14ac:dyDescent="0.25">
      <c r="A292" s="16"/>
      <c r="B292" s="29" t="s">
        <v>8</v>
      </c>
      <c r="C292" s="70" t="s">
        <v>587</v>
      </c>
      <c r="D292" s="70">
        <v>70611200145</v>
      </c>
      <c r="E292" s="30" t="s">
        <v>641</v>
      </c>
      <c r="F292" s="30" t="s">
        <v>641</v>
      </c>
      <c r="G292" s="31" t="s">
        <v>642</v>
      </c>
      <c r="H292" s="29" t="s">
        <v>18</v>
      </c>
      <c r="I292" s="63">
        <v>11772921.07</v>
      </c>
      <c r="J292" s="63">
        <v>0</v>
      </c>
      <c r="K292" s="63">
        <v>11772921.07</v>
      </c>
      <c r="L292" s="33"/>
      <c r="M292" s="46"/>
      <c r="N292" s="22"/>
      <c r="Q292" s="1">
        <f>+IFERROR(VLOOKUP(C292,#REF!,3,0),0)</f>
        <v>0</v>
      </c>
      <c r="T292" s="1" t="e">
        <f>VLOOKUP(F:F,[1]PdC!$F$5:$AE$1164,31,0)</f>
        <v>#REF!</v>
      </c>
      <c r="W292" s="33"/>
    </row>
    <row r="293" spans="1:23" ht="15" customHeight="1" x14ac:dyDescent="0.25">
      <c r="A293" s="28" t="s">
        <v>474</v>
      </c>
      <c r="B293" s="29" t="s">
        <v>8</v>
      </c>
      <c r="C293" s="70" t="s">
        <v>591</v>
      </c>
      <c r="D293" s="70">
        <v>70611200146</v>
      </c>
      <c r="E293" s="30" t="s">
        <v>643</v>
      </c>
      <c r="F293" s="30" t="s">
        <v>643</v>
      </c>
      <c r="G293" s="31" t="s">
        <v>644</v>
      </c>
      <c r="H293" s="29" t="s">
        <v>18</v>
      </c>
      <c r="I293" s="63">
        <v>0</v>
      </c>
      <c r="J293" s="63"/>
      <c r="K293" s="63">
        <v>0</v>
      </c>
      <c r="L293" s="33" t="e">
        <f>VLOOKUP(F:F,[1]PdC!$J$5:$T$1165,17,0)</f>
        <v>#N/A</v>
      </c>
      <c r="M293" s="40"/>
      <c r="N293" s="22"/>
      <c r="Q293" s="1">
        <f>+IFERROR(VLOOKUP(C293,#REF!,3,0),0)</f>
        <v>0</v>
      </c>
      <c r="T293" s="1" t="e">
        <f>VLOOKUP(F:F,[1]PdC!$F$5:$AE$1164,31,0)</f>
        <v>#N/A</v>
      </c>
      <c r="W293" s="33"/>
    </row>
    <row r="294" spans="1:23" ht="15" customHeight="1" x14ac:dyDescent="0.25">
      <c r="A294" s="28" t="s">
        <v>474</v>
      </c>
      <c r="B294" s="29" t="s">
        <v>8</v>
      </c>
      <c r="C294" s="70" t="s">
        <v>591</v>
      </c>
      <c r="D294" s="70">
        <v>70611200150</v>
      </c>
      <c r="E294" s="30" t="s">
        <v>645</v>
      </c>
      <c r="F294" s="30" t="s">
        <v>645</v>
      </c>
      <c r="G294" s="31" t="s">
        <v>646</v>
      </c>
      <c r="H294" s="29" t="s">
        <v>18</v>
      </c>
      <c r="I294" s="63">
        <v>0</v>
      </c>
      <c r="J294" s="63"/>
      <c r="K294" s="63">
        <v>0</v>
      </c>
      <c r="L294" s="33" t="e">
        <f>VLOOKUP(F:F,[1]PdC!$J$5:$T$1165,17,0)</f>
        <v>#N/A</v>
      </c>
      <c r="M294" s="40"/>
      <c r="N294" s="22"/>
      <c r="Q294" s="1">
        <f>+IFERROR(VLOOKUP(C294,#REF!,3,0),0)</f>
        <v>0</v>
      </c>
      <c r="T294" s="1" t="e">
        <f>VLOOKUP(F:F,[1]PdC!$F$5:$AE$1164,31,0)</f>
        <v>#REF!</v>
      </c>
      <c r="W294" s="33"/>
    </row>
    <row r="295" spans="1:23" ht="15" customHeight="1" x14ac:dyDescent="0.25">
      <c r="A295" s="28" t="s">
        <v>474</v>
      </c>
      <c r="B295" s="29" t="s">
        <v>8</v>
      </c>
      <c r="C295" s="70" t="s">
        <v>578</v>
      </c>
      <c r="D295" s="70">
        <v>70611200155</v>
      </c>
      <c r="E295" s="30" t="s">
        <v>647</v>
      </c>
      <c r="F295" s="30" t="s">
        <v>647</v>
      </c>
      <c r="G295" s="31" t="s">
        <v>648</v>
      </c>
      <c r="H295" s="29" t="s">
        <v>18</v>
      </c>
      <c r="I295" s="63">
        <v>0</v>
      </c>
      <c r="J295" s="63"/>
      <c r="K295" s="63">
        <v>0</v>
      </c>
      <c r="L295" s="33" t="e">
        <f>VLOOKUP(F:F,[1]PdC!$J$5:$T$1165,17,0)</f>
        <v>#N/A</v>
      </c>
      <c r="M295" s="46"/>
      <c r="N295" s="22"/>
      <c r="Q295" s="1">
        <f>+IFERROR(VLOOKUP(C295,#REF!,3,0),0)</f>
        <v>0</v>
      </c>
      <c r="T295" s="1" t="e">
        <f>VLOOKUP(F:F,[1]PdC!$F$5:$AE$1164,31,0)</f>
        <v>#REF!</v>
      </c>
      <c r="W295" s="33"/>
    </row>
    <row r="296" spans="1:23" ht="15" customHeight="1" x14ac:dyDescent="0.25">
      <c r="A296" s="28" t="s">
        <v>649</v>
      </c>
      <c r="B296" s="29" t="s">
        <v>8</v>
      </c>
      <c r="C296" s="70" t="s">
        <v>581</v>
      </c>
      <c r="D296" s="70">
        <v>70611200160</v>
      </c>
      <c r="E296" s="30" t="s">
        <v>650</v>
      </c>
      <c r="F296" s="30" t="s">
        <v>650</v>
      </c>
      <c r="G296" s="31" t="s">
        <v>651</v>
      </c>
      <c r="H296" s="29" t="s">
        <v>18</v>
      </c>
      <c r="I296" s="63">
        <v>0</v>
      </c>
      <c r="J296" s="63"/>
      <c r="K296" s="63">
        <v>0</v>
      </c>
      <c r="L296" s="33" t="e">
        <f>VLOOKUP(F:F,[1]PdC!$J$5:$T$1165,17,0)</f>
        <v>#N/A</v>
      </c>
      <c r="M296" s="46"/>
      <c r="N296" s="22"/>
      <c r="Q296" s="1">
        <f>+IFERROR(VLOOKUP(C296,#REF!,3,0),0)</f>
        <v>0</v>
      </c>
      <c r="T296" s="1" t="e">
        <f>VLOOKUP(F:F,[1]PdC!$F$5:$AE$1164,31,0)</f>
        <v>#REF!</v>
      </c>
      <c r="W296" s="33"/>
    </row>
    <row r="297" spans="1:23" ht="15" customHeight="1" x14ac:dyDescent="0.25">
      <c r="A297" s="28" t="s">
        <v>649</v>
      </c>
      <c r="B297" s="29" t="s">
        <v>8</v>
      </c>
      <c r="C297" s="70" t="s">
        <v>584</v>
      </c>
      <c r="D297" s="70">
        <v>70611200165</v>
      </c>
      <c r="E297" s="30" t="s">
        <v>652</v>
      </c>
      <c r="F297" s="30" t="s">
        <v>652</v>
      </c>
      <c r="G297" s="31" t="s">
        <v>653</v>
      </c>
      <c r="H297" s="29" t="s">
        <v>18</v>
      </c>
      <c r="I297" s="63">
        <v>0</v>
      </c>
      <c r="J297" s="63"/>
      <c r="K297" s="63">
        <v>0</v>
      </c>
      <c r="L297" s="33" t="e">
        <f>VLOOKUP(F:F,[1]PdC!$J$5:$T$1165,17,0)</f>
        <v>#N/A</v>
      </c>
      <c r="M297" s="40"/>
      <c r="N297" s="22"/>
      <c r="Q297" s="1">
        <f>+IFERROR(VLOOKUP(C297,#REF!,3,0),0)</f>
        <v>0</v>
      </c>
      <c r="T297" s="1" t="e">
        <f>VLOOKUP(F:F,[1]PdC!$F$5:$AE$1164,31,0)</f>
        <v>#REF!</v>
      </c>
      <c r="W297" s="33"/>
    </row>
    <row r="298" spans="1:23" ht="15" customHeight="1" x14ac:dyDescent="0.25">
      <c r="A298" s="28" t="s">
        <v>649</v>
      </c>
      <c r="B298" s="29" t="s">
        <v>8</v>
      </c>
      <c r="C298" s="70" t="s">
        <v>587</v>
      </c>
      <c r="D298" s="70">
        <v>70611200170</v>
      </c>
      <c r="E298" s="30" t="s">
        <v>654</v>
      </c>
      <c r="F298" s="30" t="s">
        <v>654</v>
      </c>
      <c r="G298" s="31" t="s">
        <v>655</v>
      </c>
      <c r="H298" s="29" t="s">
        <v>18</v>
      </c>
      <c r="I298" s="63">
        <v>0</v>
      </c>
      <c r="J298" s="63"/>
      <c r="K298" s="63">
        <v>0</v>
      </c>
      <c r="L298" s="33" t="e">
        <f>VLOOKUP(F:F,[1]PdC!$J$5:$T$1165,17,0)</f>
        <v>#N/A</v>
      </c>
      <c r="M298" s="40"/>
      <c r="N298" s="22"/>
      <c r="Q298" s="1">
        <f>+IFERROR(VLOOKUP(C298,#REF!,3,0),0)</f>
        <v>0</v>
      </c>
      <c r="T298" s="1" t="e">
        <f>VLOOKUP(F:F,[1]PdC!$F$5:$AE$1164,31,0)</f>
        <v>#REF!</v>
      </c>
      <c r="W298" s="33"/>
    </row>
    <row r="299" spans="1:23" ht="15" customHeight="1" x14ac:dyDescent="0.25">
      <c r="A299" s="28" t="s">
        <v>649</v>
      </c>
      <c r="B299" s="29" t="s">
        <v>8</v>
      </c>
      <c r="C299" s="70" t="s">
        <v>591</v>
      </c>
      <c r="D299" s="70">
        <v>70611200175</v>
      </c>
      <c r="E299" s="30" t="s">
        <v>656</v>
      </c>
      <c r="F299" s="30" t="s">
        <v>656</v>
      </c>
      <c r="G299" s="31" t="s">
        <v>657</v>
      </c>
      <c r="H299" s="29" t="s">
        <v>18</v>
      </c>
      <c r="I299" s="63">
        <v>0</v>
      </c>
      <c r="J299" s="63"/>
      <c r="K299" s="63">
        <v>0</v>
      </c>
      <c r="L299" s="33" t="e">
        <f>VLOOKUP(F:F,[1]PdC!$J$5:$T$1165,17,0)</f>
        <v>#N/A</v>
      </c>
      <c r="M299" s="40"/>
      <c r="N299" s="22"/>
      <c r="Q299" s="1">
        <f>+IFERROR(VLOOKUP(C299,#REF!,3,0),0)</f>
        <v>0</v>
      </c>
      <c r="T299" s="1" t="e">
        <f>VLOOKUP(F:F,[1]PdC!$F$5:$AE$1164,31,0)</f>
        <v>#REF!</v>
      </c>
      <c r="W299" s="33"/>
    </row>
    <row r="300" spans="1:23" ht="15" customHeight="1" x14ac:dyDescent="0.25">
      <c r="A300" s="28" t="s">
        <v>649</v>
      </c>
      <c r="B300" s="29" t="s">
        <v>8</v>
      </c>
      <c r="C300" s="70" t="s">
        <v>594</v>
      </c>
      <c r="D300" s="70">
        <v>70611200180</v>
      </c>
      <c r="E300" s="30" t="s">
        <v>658</v>
      </c>
      <c r="F300" s="30" t="s">
        <v>658</v>
      </c>
      <c r="G300" s="31" t="s">
        <v>659</v>
      </c>
      <c r="H300" s="29" t="s">
        <v>18</v>
      </c>
      <c r="I300" s="63">
        <v>0</v>
      </c>
      <c r="J300" s="63"/>
      <c r="K300" s="63">
        <v>0</v>
      </c>
      <c r="L300" s="33" t="e">
        <f>VLOOKUP(F:F,[1]PdC!$J$5:$T$1165,17,0)</f>
        <v>#N/A</v>
      </c>
      <c r="M300" s="46"/>
      <c r="N300" s="22"/>
      <c r="Q300" s="1">
        <f>+IFERROR(VLOOKUP(C300,#REF!,3,0),0)</f>
        <v>0</v>
      </c>
      <c r="T300" s="1" t="e">
        <f>VLOOKUP(F:F,[1]PdC!$F$5:$AE$1164,31,0)</f>
        <v>#REF!</v>
      </c>
      <c r="W300" s="33"/>
    </row>
    <row r="301" spans="1:23" ht="15" customHeight="1" x14ac:dyDescent="0.25">
      <c r="A301" s="28" t="s">
        <v>649</v>
      </c>
      <c r="B301" s="29" t="s">
        <v>8</v>
      </c>
      <c r="C301" s="70" t="s">
        <v>581</v>
      </c>
      <c r="D301" s="70">
        <v>70611200185</v>
      </c>
      <c r="E301" s="30" t="s">
        <v>660</v>
      </c>
      <c r="F301" s="30" t="s">
        <v>660</v>
      </c>
      <c r="G301" s="31" t="s">
        <v>661</v>
      </c>
      <c r="H301" s="29" t="s">
        <v>18</v>
      </c>
      <c r="I301" s="63">
        <v>0</v>
      </c>
      <c r="J301" s="63"/>
      <c r="K301" s="63">
        <v>0</v>
      </c>
      <c r="L301" s="33" t="e">
        <f>VLOOKUP(F:F,[1]PdC!$J$5:$T$1165,17,0)</f>
        <v>#N/A</v>
      </c>
      <c r="M301" s="46"/>
      <c r="N301" s="22"/>
      <c r="Q301" s="1">
        <f>+IFERROR(VLOOKUP(C301,#REF!,3,0),0)</f>
        <v>0</v>
      </c>
      <c r="T301" s="1" t="e">
        <f>VLOOKUP(F:F,[1]PdC!$F$5:$AE$1164,31,0)</f>
        <v>#REF!</v>
      </c>
      <c r="W301" s="33"/>
    </row>
    <row r="302" spans="1:23" ht="15" customHeight="1" x14ac:dyDescent="0.25">
      <c r="A302" s="28" t="s">
        <v>649</v>
      </c>
      <c r="B302" s="29" t="s">
        <v>8</v>
      </c>
      <c r="C302" s="70" t="s">
        <v>584</v>
      </c>
      <c r="D302" s="70">
        <v>70611200190</v>
      </c>
      <c r="E302" s="30" t="s">
        <v>662</v>
      </c>
      <c r="F302" s="30" t="s">
        <v>662</v>
      </c>
      <c r="G302" s="31" t="s">
        <v>663</v>
      </c>
      <c r="H302" s="29" t="s">
        <v>18</v>
      </c>
      <c r="I302" s="63">
        <v>0</v>
      </c>
      <c r="J302" s="63"/>
      <c r="K302" s="63">
        <v>0</v>
      </c>
      <c r="L302" s="33" t="e">
        <f>VLOOKUP(F:F,[1]PdC!$J$5:$T$1165,17,0)</f>
        <v>#N/A</v>
      </c>
      <c r="M302" s="46"/>
      <c r="N302" s="22"/>
      <c r="Q302" s="1">
        <f>+IFERROR(VLOOKUP(C302,#REF!,3,0),0)</f>
        <v>0</v>
      </c>
      <c r="T302" s="1" t="e">
        <f>VLOOKUP(F:F,[1]PdC!$F$5:$AE$1164,31,0)</f>
        <v>#REF!</v>
      </c>
      <c r="W302" s="33"/>
    </row>
    <row r="303" spans="1:23" ht="15" customHeight="1" x14ac:dyDescent="0.25">
      <c r="A303" s="28" t="s">
        <v>649</v>
      </c>
      <c r="B303" s="29" t="s">
        <v>8</v>
      </c>
      <c r="C303" s="70" t="s">
        <v>587</v>
      </c>
      <c r="D303" s="70">
        <v>70611200195</v>
      </c>
      <c r="E303" s="30" t="s">
        <v>664</v>
      </c>
      <c r="F303" s="30" t="s">
        <v>664</v>
      </c>
      <c r="G303" s="31" t="s">
        <v>665</v>
      </c>
      <c r="H303" s="29" t="s">
        <v>18</v>
      </c>
      <c r="I303" s="63">
        <v>2372914.1800000002</v>
      </c>
      <c r="J303" s="63"/>
      <c r="K303" s="63">
        <v>2372914.1800000002</v>
      </c>
      <c r="L303" s="33" t="e">
        <f>VLOOKUP(F:F,[1]PdC!$J$5:$T$1165,17,0)</f>
        <v>#N/A</v>
      </c>
      <c r="M303" s="46"/>
      <c r="N303" s="22"/>
      <c r="Q303" s="1">
        <f>+IFERROR(VLOOKUP(C303,#REF!,3,0),0)</f>
        <v>0</v>
      </c>
      <c r="T303" s="1" t="e">
        <f>VLOOKUP(F:F,[1]PdC!$F$5:$AE$1164,31,0)</f>
        <v>#REF!</v>
      </c>
      <c r="W303" s="33"/>
    </row>
    <row r="304" spans="1:23" ht="15" customHeight="1" x14ac:dyDescent="0.25">
      <c r="A304" s="28" t="s">
        <v>649</v>
      </c>
      <c r="B304" s="29" t="s">
        <v>8</v>
      </c>
      <c r="C304" s="70" t="s">
        <v>591</v>
      </c>
      <c r="D304" s="70">
        <v>70611200200</v>
      </c>
      <c r="E304" s="30" t="s">
        <v>666</v>
      </c>
      <c r="F304" s="30" t="s">
        <v>666</v>
      </c>
      <c r="G304" s="31" t="s">
        <v>667</v>
      </c>
      <c r="H304" s="29" t="s">
        <v>18</v>
      </c>
      <c r="I304" s="63">
        <v>0</v>
      </c>
      <c r="J304" s="63"/>
      <c r="K304" s="63">
        <v>0</v>
      </c>
      <c r="L304" s="33" t="e">
        <f>VLOOKUP(F:F,[1]PdC!$J$5:$T$1165,17,0)</f>
        <v>#N/A</v>
      </c>
      <c r="M304" s="40"/>
      <c r="N304" s="22"/>
      <c r="Q304" s="1">
        <f>+IFERROR(VLOOKUP(C304,#REF!,3,0),0)</f>
        <v>0</v>
      </c>
      <c r="T304" s="1" t="e">
        <f>VLOOKUP(F:F,[1]PdC!$F$5:$AE$1164,31,0)</f>
        <v>#REF!</v>
      </c>
      <c r="W304" s="33"/>
    </row>
    <row r="305" spans="1:23" ht="15" customHeight="1" x14ac:dyDescent="0.25">
      <c r="A305" s="28" t="s">
        <v>649</v>
      </c>
      <c r="B305" s="29" t="s">
        <v>8</v>
      </c>
      <c r="C305" s="70" t="s">
        <v>591</v>
      </c>
      <c r="D305" s="70">
        <v>70611200201</v>
      </c>
      <c r="E305" s="30" t="s">
        <v>668</v>
      </c>
      <c r="F305" s="30" t="s">
        <v>668</v>
      </c>
      <c r="G305" s="31" t="s">
        <v>669</v>
      </c>
      <c r="H305" s="29" t="s">
        <v>18</v>
      </c>
      <c r="I305" s="63">
        <v>0</v>
      </c>
      <c r="J305" s="63"/>
      <c r="K305" s="63">
        <v>0</v>
      </c>
      <c r="L305" s="33" t="e">
        <f>VLOOKUP(F:F,[1]PdC!$J$5:$T$1165,17,0)</f>
        <v>#N/A</v>
      </c>
      <c r="M305" s="46"/>
      <c r="N305" s="22"/>
      <c r="Q305" s="1">
        <f>+IFERROR(VLOOKUP(C305,#REF!,3,0),0)</f>
        <v>0</v>
      </c>
      <c r="T305" s="1" t="e">
        <f>VLOOKUP(F:F,[1]PdC!$F$5:$AE$1164,31,0)</f>
        <v>#REF!</v>
      </c>
      <c r="W305" s="33"/>
    </row>
    <row r="306" spans="1:23" ht="15" customHeight="1" x14ac:dyDescent="0.25">
      <c r="A306" s="28" t="s">
        <v>649</v>
      </c>
      <c r="B306" s="29" t="s">
        <v>8</v>
      </c>
      <c r="C306" s="70" t="s">
        <v>594</v>
      </c>
      <c r="D306" s="70">
        <v>70611200205</v>
      </c>
      <c r="E306" s="30" t="s">
        <v>670</v>
      </c>
      <c r="F306" s="30" t="s">
        <v>670</v>
      </c>
      <c r="G306" s="31" t="s">
        <v>671</v>
      </c>
      <c r="H306" s="29" t="s">
        <v>18</v>
      </c>
      <c r="I306" s="63">
        <v>0</v>
      </c>
      <c r="J306" s="63"/>
      <c r="K306" s="63">
        <v>0</v>
      </c>
      <c r="L306" s="33" t="e">
        <f>VLOOKUP(F:F,[1]PdC!$J$5:$T$1165,17,0)</f>
        <v>#N/A</v>
      </c>
      <c r="M306" s="46"/>
      <c r="N306" s="22"/>
      <c r="Q306" s="1">
        <f>+IFERROR(VLOOKUP(C306,#REF!,3,0),0)</f>
        <v>0</v>
      </c>
      <c r="T306" s="1" t="e">
        <f>VLOOKUP(F:F,[1]PdC!$F$5:$AE$1164,31,0)</f>
        <v>#N/A</v>
      </c>
      <c r="W306" s="33"/>
    </row>
    <row r="307" spans="1:23" ht="15" customHeight="1" x14ac:dyDescent="0.25">
      <c r="A307" s="28" t="s">
        <v>649</v>
      </c>
      <c r="B307" s="29" t="s">
        <v>8</v>
      </c>
      <c r="C307" s="70" t="s">
        <v>581</v>
      </c>
      <c r="D307" s="70">
        <v>70611200210</v>
      </c>
      <c r="E307" s="30" t="s">
        <v>672</v>
      </c>
      <c r="F307" s="30" t="s">
        <v>672</v>
      </c>
      <c r="G307" s="31" t="s">
        <v>673</v>
      </c>
      <c r="H307" s="29" t="s">
        <v>18</v>
      </c>
      <c r="I307" s="63">
        <v>0</v>
      </c>
      <c r="J307" s="63"/>
      <c r="K307" s="63">
        <v>0</v>
      </c>
      <c r="L307" s="33" t="e">
        <f>VLOOKUP(F:F,[1]PdC!$J$5:$T$1165,17,0)</f>
        <v>#N/A</v>
      </c>
      <c r="M307" s="40"/>
      <c r="N307" s="22"/>
      <c r="Q307" s="1">
        <f>+IFERROR(VLOOKUP(C307,#REF!,3,0),0)</f>
        <v>0</v>
      </c>
      <c r="T307" s="1" t="e">
        <f>VLOOKUP(F:F,[1]PdC!$F$5:$AE$1164,31,0)</f>
        <v>#N/A</v>
      </c>
      <c r="W307" s="33"/>
    </row>
    <row r="308" spans="1:23" ht="15" customHeight="1" x14ac:dyDescent="0.25">
      <c r="A308" s="34" t="s">
        <v>649</v>
      </c>
      <c r="B308" s="29" t="s">
        <v>8</v>
      </c>
      <c r="C308" s="70" t="s">
        <v>584</v>
      </c>
      <c r="D308" s="70">
        <v>70611200215</v>
      </c>
      <c r="E308" s="30" t="s">
        <v>674</v>
      </c>
      <c r="F308" s="30" t="s">
        <v>674</v>
      </c>
      <c r="G308" s="31" t="s">
        <v>675</v>
      </c>
      <c r="H308" s="29" t="s">
        <v>18</v>
      </c>
      <c r="I308" s="63">
        <v>0</v>
      </c>
      <c r="J308" s="63"/>
      <c r="K308" s="63">
        <v>0</v>
      </c>
      <c r="L308" s="33" t="e">
        <f>VLOOKUP(F:F,[1]PdC!$J$5:$T$1165,17,0)</f>
        <v>#N/A</v>
      </c>
      <c r="M308" s="40"/>
      <c r="N308" s="22"/>
      <c r="Q308" s="1">
        <f>+IFERROR(VLOOKUP(C308,#REF!,3,0),0)</f>
        <v>0</v>
      </c>
      <c r="T308" s="1" t="e">
        <f>VLOOKUP(F:F,[1]PdC!$F$5:$AE$1164,31,0)</f>
        <v>#N/A</v>
      </c>
      <c r="W308" s="33"/>
    </row>
    <row r="309" spans="1:23" ht="15" customHeight="1" x14ac:dyDescent="0.25">
      <c r="A309" s="28" t="s">
        <v>649</v>
      </c>
      <c r="B309" s="29" t="s">
        <v>8</v>
      </c>
      <c r="C309" s="70" t="s">
        <v>587</v>
      </c>
      <c r="D309" s="70">
        <v>70611200220</v>
      </c>
      <c r="E309" s="30" t="s">
        <v>676</v>
      </c>
      <c r="F309" s="30" t="s">
        <v>676</v>
      </c>
      <c r="G309" s="31" t="s">
        <v>677</v>
      </c>
      <c r="H309" s="29" t="s">
        <v>18</v>
      </c>
      <c r="I309" s="63">
        <v>2452551.92</v>
      </c>
      <c r="J309" s="63"/>
      <c r="K309" s="63">
        <v>2452551.92</v>
      </c>
      <c r="L309" s="33"/>
      <c r="M309" s="46"/>
      <c r="N309" s="22"/>
      <c r="Q309" s="1">
        <f>+IFERROR(VLOOKUP(C309,#REF!,3,0),0)</f>
        <v>0</v>
      </c>
      <c r="T309" s="1" t="e">
        <f>VLOOKUP(F:F,[1]PdC!$F$5:$AE$1164,31,0)</f>
        <v>#REF!</v>
      </c>
      <c r="W309" s="33"/>
    </row>
    <row r="310" spans="1:23" ht="15" customHeight="1" x14ac:dyDescent="0.25">
      <c r="A310" s="28" t="s">
        <v>649</v>
      </c>
      <c r="B310" s="29" t="s">
        <v>8</v>
      </c>
      <c r="C310" s="70" t="s">
        <v>591</v>
      </c>
      <c r="D310" s="70">
        <v>70611200225</v>
      </c>
      <c r="E310" s="30" t="s">
        <v>678</v>
      </c>
      <c r="F310" s="30" t="s">
        <v>678</v>
      </c>
      <c r="G310" s="31" t="s">
        <v>679</v>
      </c>
      <c r="H310" s="29" t="s">
        <v>18</v>
      </c>
      <c r="I310" s="63">
        <v>0</v>
      </c>
      <c r="J310" s="63"/>
      <c r="K310" s="63">
        <v>0</v>
      </c>
      <c r="L310" s="33" t="e">
        <f>VLOOKUP(F:F,[1]PdC!$J$5:$T$1165,17,0)</f>
        <v>#N/A</v>
      </c>
      <c r="M310" s="46"/>
      <c r="N310" s="22"/>
      <c r="Q310" s="1">
        <f>+IFERROR(VLOOKUP(C310,#REF!,3,0),0)</f>
        <v>0</v>
      </c>
      <c r="T310" s="1" t="e">
        <f>VLOOKUP(F:F,[1]PdC!$F$5:$AE$1164,31,0)</f>
        <v>#REF!</v>
      </c>
      <c r="W310" s="33"/>
    </row>
    <row r="311" spans="1:23" ht="15" customHeight="1" x14ac:dyDescent="0.25">
      <c r="A311" s="28" t="s">
        <v>649</v>
      </c>
      <c r="B311" s="29" t="s">
        <v>8</v>
      </c>
      <c r="C311" s="70" t="s">
        <v>594</v>
      </c>
      <c r="D311" s="70">
        <v>70611200230</v>
      </c>
      <c r="E311" s="30" t="s">
        <v>680</v>
      </c>
      <c r="F311" s="30" t="s">
        <v>680</v>
      </c>
      <c r="G311" s="31" t="s">
        <v>681</v>
      </c>
      <c r="H311" s="29" t="s">
        <v>18</v>
      </c>
      <c r="I311" s="63">
        <v>0</v>
      </c>
      <c r="J311" s="63"/>
      <c r="K311" s="63">
        <v>0</v>
      </c>
      <c r="L311" s="33"/>
      <c r="M311" s="46"/>
      <c r="N311" s="22"/>
      <c r="Q311" s="1">
        <f>+IFERROR(VLOOKUP(C311,#REF!,3,0),0)</f>
        <v>0</v>
      </c>
      <c r="T311" s="1" t="e">
        <f>VLOOKUP(F:F,[1]PdC!$F$5:$AE$1164,31,0)</f>
        <v>#N/A</v>
      </c>
      <c r="W311" s="33"/>
    </row>
    <row r="312" spans="1:23" ht="15" customHeight="1" x14ac:dyDescent="0.25">
      <c r="A312" s="28" t="s">
        <v>649</v>
      </c>
      <c r="B312" s="29" t="s">
        <v>8</v>
      </c>
      <c r="C312" s="70" t="s">
        <v>581</v>
      </c>
      <c r="D312" s="70">
        <v>70611200235</v>
      </c>
      <c r="E312" s="30" t="s">
        <v>682</v>
      </c>
      <c r="F312" s="30" t="s">
        <v>682</v>
      </c>
      <c r="G312" s="31" t="s">
        <v>683</v>
      </c>
      <c r="H312" s="29" t="s">
        <v>18</v>
      </c>
      <c r="I312" s="63">
        <v>0</v>
      </c>
      <c r="J312" s="63"/>
      <c r="K312" s="63">
        <v>0</v>
      </c>
      <c r="L312" s="33" t="e">
        <f>VLOOKUP(F:F,[1]PdC!$J$5:$T$1165,17,0)</f>
        <v>#N/A</v>
      </c>
      <c r="M312" s="46"/>
      <c r="N312" s="22"/>
      <c r="Q312" s="1">
        <f>+IFERROR(VLOOKUP(C312,#REF!,3,0),0)</f>
        <v>0</v>
      </c>
      <c r="T312" s="1" t="e">
        <f>VLOOKUP(F:F,[1]PdC!$F$5:$AE$1164,31,0)</f>
        <v>#N/A</v>
      </c>
      <c r="W312" s="33"/>
    </row>
    <row r="313" spans="1:23" ht="15" customHeight="1" x14ac:dyDescent="0.25">
      <c r="A313" s="28" t="s">
        <v>649</v>
      </c>
      <c r="B313" s="29" t="s">
        <v>8</v>
      </c>
      <c r="C313" s="70" t="s">
        <v>584</v>
      </c>
      <c r="D313" s="70">
        <v>70611200240</v>
      </c>
      <c r="E313" s="30" t="s">
        <v>684</v>
      </c>
      <c r="F313" s="30" t="s">
        <v>684</v>
      </c>
      <c r="G313" s="31" t="s">
        <v>685</v>
      </c>
      <c r="H313" s="29" t="s">
        <v>18</v>
      </c>
      <c r="I313" s="63">
        <v>0</v>
      </c>
      <c r="J313" s="63"/>
      <c r="K313" s="63">
        <v>0</v>
      </c>
      <c r="L313" s="33" t="e">
        <f>VLOOKUP(F:F,[1]PdC!$J$5:$T$1165,17,0)</f>
        <v>#N/A</v>
      </c>
      <c r="M313" s="46"/>
      <c r="N313" s="22"/>
      <c r="Q313" s="1">
        <f>+IFERROR(VLOOKUP(C313,#REF!,3,0),0)</f>
        <v>0</v>
      </c>
      <c r="T313" s="1" t="e">
        <f>VLOOKUP(F:F,[1]PdC!$F$5:$AE$1164,31,0)</f>
        <v>#N/A</v>
      </c>
      <c r="W313" s="33"/>
    </row>
    <row r="314" spans="1:23" ht="15" customHeight="1" x14ac:dyDescent="0.25">
      <c r="A314" s="28" t="s">
        <v>649</v>
      </c>
      <c r="B314" s="29" t="s">
        <v>8</v>
      </c>
      <c r="C314" s="70" t="s">
        <v>587</v>
      </c>
      <c r="D314" s="70">
        <v>70611200245</v>
      </c>
      <c r="E314" s="30" t="s">
        <v>686</v>
      </c>
      <c r="F314" s="30" t="s">
        <v>686</v>
      </c>
      <c r="G314" s="31" t="s">
        <v>687</v>
      </c>
      <c r="H314" s="29" t="s">
        <v>18</v>
      </c>
      <c r="I314" s="63">
        <v>1983106.88</v>
      </c>
      <c r="J314" s="63"/>
      <c r="K314" s="63">
        <v>1983106.88</v>
      </c>
      <c r="L314" s="33" t="e">
        <f>VLOOKUP(F:F,[1]PdC!$J$5:$T$1165,17,0)</f>
        <v>#N/A</v>
      </c>
      <c r="M314" s="46"/>
      <c r="N314" s="22"/>
      <c r="Q314" s="1">
        <f>+IFERROR(VLOOKUP(C314,#REF!,3,0),0)</f>
        <v>0</v>
      </c>
      <c r="T314" s="1" t="e">
        <f>VLOOKUP(F:F,[1]PdC!$F$5:$AE$1164,31,0)</f>
        <v>#REF!</v>
      </c>
      <c r="W314" s="33"/>
    </row>
    <row r="315" spans="1:23" ht="15" customHeight="1" x14ac:dyDescent="0.25">
      <c r="A315" s="16"/>
      <c r="B315" s="29" t="s">
        <v>8</v>
      </c>
      <c r="C315" s="70" t="s">
        <v>591</v>
      </c>
      <c r="D315" s="70">
        <v>70611200250</v>
      </c>
      <c r="E315" s="30" t="s">
        <v>688</v>
      </c>
      <c r="F315" s="30" t="s">
        <v>688</v>
      </c>
      <c r="G315" s="31" t="s">
        <v>689</v>
      </c>
      <c r="H315" s="29" t="s">
        <v>18</v>
      </c>
      <c r="I315" s="63">
        <v>78002.100000000006</v>
      </c>
      <c r="J315" s="63">
        <v>0</v>
      </c>
      <c r="K315" s="63">
        <v>78002.100000000006</v>
      </c>
      <c r="L315" s="33" t="e">
        <f>VLOOKUP(F:F,[1]PdC!$J$5:$T$1165,17,0)</f>
        <v>#N/A</v>
      </c>
      <c r="M315" s="46"/>
      <c r="N315" s="22"/>
      <c r="Q315" s="1">
        <f>+IFERROR(VLOOKUP(C315,#REF!,3,0),0)</f>
        <v>0</v>
      </c>
      <c r="T315" s="1" t="e">
        <f>VLOOKUP(F:F,[1]PdC!$F$5:$AE$1164,31,0)</f>
        <v>#REF!</v>
      </c>
      <c r="W315" s="33"/>
    </row>
    <row r="316" spans="1:23" ht="15" customHeight="1" x14ac:dyDescent="0.25">
      <c r="A316" s="16"/>
      <c r="B316" s="29" t="s">
        <v>8</v>
      </c>
      <c r="C316" s="70" t="s">
        <v>578</v>
      </c>
      <c r="D316" s="70">
        <v>70611200255</v>
      </c>
      <c r="E316" s="30" t="s">
        <v>690</v>
      </c>
      <c r="F316" s="30" t="s">
        <v>690</v>
      </c>
      <c r="G316" s="31" t="s">
        <v>691</v>
      </c>
      <c r="H316" s="29" t="s">
        <v>18</v>
      </c>
      <c r="I316" s="63">
        <v>0</v>
      </c>
      <c r="J316" s="63">
        <v>0</v>
      </c>
      <c r="K316" s="63">
        <v>0</v>
      </c>
      <c r="L316" s="33" t="e">
        <f>VLOOKUP(F:F,[1]PdC!$J$5:$T$1165,17,0)</f>
        <v>#N/A</v>
      </c>
      <c r="M316" s="46"/>
      <c r="N316" s="22"/>
      <c r="Q316" s="1">
        <f>+IFERROR(VLOOKUP(C316,#REF!,3,0),0)</f>
        <v>0</v>
      </c>
      <c r="T316" s="1" t="e">
        <f>VLOOKUP(F:F,[1]PdC!$F$5:$AE$1164,31,0)</f>
        <v>#N/A</v>
      </c>
      <c r="W316" s="33"/>
    </row>
    <row r="317" spans="1:23" ht="15" customHeight="1" x14ac:dyDescent="0.25">
      <c r="A317" s="28" t="s">
        <v>169</v>
      </c>
      <c r="B317" s="29" t="s">
        <v>8</v>
      </c>
      <c r="C317" s="70" t="s">
        <v>581</v>
      </c>
      <c r="D317" s="70">
        <v>70611200260</v>
      </c>
      <c r="E317" s="30" t="s">
        <v>692</v>
      </c>
      <c r="F317" s="30" t="s">
        <v>692</v>
      </c>
      <c r="G317" s="31" t="s">
        <v>693</v>
      </c>
      <c r="H317" s="29" t="s">
        <v>18</v>
      </c>
      <c r="I317" s="63">
        <v>0</v>
      </c>
      <c r="J317" s="63"/>
      <c r="K317" s="63">
        <v>0</v>
      </c>
      <c r="L317" s="33" t="e">
        <f>VLOOKUP(F:F,[1]PdC!$J$5:$T$1165,17,0)</f>
        <v>#N/A</v>
      </c>
      <c r="M317" s="40"/>
      <c r="N317" s="22"/>
      <c r="Q317" s="1">
        <f>+IFERROR(VLOOKUP(C317,#REF!,3,0),0)</f>
        <v>0</v>
      </c>
      <c r="T317" s="1" t="e">
        <f>VLOOKUP(F:F,[1]PdC!$F$5:$AE$1164,31,0)</f>
        <v>#N/A</v>
      </c>
      <c r="W317" s="33"/>
    </row>
    <row r="318" spans="1:23" ht="15" customHeight="1" x14ac:dyDescent="0.25">
      <c r="A318" s="28" t="s">
        <v>155</v>
      </c>
      <c r="B318" s="29" t="s">
        <v>8</v>
      </c>
      <c r="C318" s="70" t="s">
        <v>584</v>
      </c>
      <c r="D318" s="70">
        <v>70611200265</v>
      </c>
      <c r="E318" s="30" t="s">
        <v>694</v>
      </c>
      <c r="F318" s="30" t="s">
        <v>694</v>
      </c>
      <c r="G318" s="31" t="s">
        <v>695</v>
      </c>
      <c r="H318" s="29" t="s">
        <v>18</v>
      </c>
      <c r="I318" s="63">
        <v>0</v>
      </c>
      <c r="J318" s="63"/>
      <c r="K318" s="63">
        <v>0</v>
      </c>
      <c r="L318" s="33" t="e">
        <f>VLOOKUP(F:F,[1]PdC!$J$5:$T$1165,17,0)</f>
        <v>#N/A</v>
      </c>
      <c r="M318" s="40"/>
      <c r="N318" s="22"/>
      <c r="Q318" s="1">
        <f>+IFERROR(VLOOKUP(C318,#REF!,3,0),0)</f>
        <v>0</v>
      </c>
      <c r="T318" s="1" t="e">
        <f>VLOOKUP(F:F,[1]PdC!$F$5:$AE$1164,31,0)</f>
        <v>#N/A</v>
      </c>
      <c r="W318" s="33"/>
    </row>
    <row r="319" spans="1:23" ht="15" customHeight="1" x14ac:dyDescent="0.25">
      <c r="A319" s="28" t="s">
        <v>189</v>
      </c>
      <c r="B319" s="29" t="s">
        <v>8</v>
      </c>
      <c r="C319" s="70" t="s">
        <v>587</v>
      </c>
      <c r="D319" s="70">
        <v>70611200270</v>
      </c>
      <c r="E319" s="30" t="s">
        <v>696</v>
      </c>
      <c r="F319" s="30" t="s">
        <v>696</v>
      </c>
      <c r="G319" s="31" t="s">
        <v>697</v>
      </c>
      <c r="H319" s="29" t="s">
        <v>18</v>
      </c>
      <c r="I319" s="63">
        <v>0</v>
      </c>
      <c r="J319" s="63"/>
      <c r="K319" s="63">
        <v>0</v>
      </c>
      <c r="L319" s="33" t="e">
        <f>VLOOKUP(F:F,[1]PdC!$J$5:$T$1165,17,0)</f>
        <v>#N/A</v>
      </c>
      <c r="M319" s="40"/>
      <c r="N319" s="22"/>
      <c r="Q319" s="1">
        <f>+IFERROR(VLOOKUP(C319,#REF!,3,0),0)</f>
        <v>0</v>
      </c>
      <c r="T319" s="1" t="e">
        <f>VLOOKUP(F:F,[1]PdC!$F$5:$AE$1164,31,0)</f>
        <v>#N/A</v>
      </c>
      <c r="W319" s="33"/>
    </row>
    <row r="320" spans="1:23" ht="15" customHeight="1" x14ac:dyDescent="0.25">
      <c r="A320" s="28" t="s">
        <v>189</v>
      </c>
      <c r="B320" s="29" t="s">
        <v>8</v>
      </c>
      <c r="C320" s="70" t="s">
        <v>591</v>
      </c>
      <c r="D320" s="70">
        <v>70611200275</v>
      </c>
      <c r="E320" s="30" t="s">
        <v>698</v>
      </c>
      <c r="F320" s="30" t="s">
        <v>698</v>
      </c>
      <c r="G320" s="31" t="s">
        <v>699</v>
      </c>
      <c r="H320" s="29" t="s">
        <v>18</v>
      </c>
      <c r="I320" s="63">
        <v>0</v>
      </c>
      <c r="J320" s="63"/>
      <c r="K320" s="63">
        <v>0</v>
      </c>
      <c r="L320" s="33" t="e">
        <f>VLOOKUP(F:F,[1]PdC!$J$5:$T$1165,17,0)</f>
        <v>#N/A</v>
      </c>
      <c r="M320" s="46"/>
      <c r="N320" s="22"/>
      <c r="Q320" s="1">
        <f>+IFERROR(VLOOKUP(C320,#REF!,3,0),0)</f>
        <v>0</v>
      </c>
      <c r="T320" s="1" t="e">
        <f>VLOOKUP(F:F,[1]PdC!$F$5:$AE$1164,31,0)</f>
        <v>#N/A</v>
      </c>
      <c r="W320" s="33"/>
    </row>
    <row r="321" spans="1:23" ht="15" customHeight="1" x14ac:dyDescent="0.25">
      <c r="A321" s="28" t="s">
        <v>189</v>
      </c>
      <c r="B321" s="29" t="s">
        <v>8</v>
      </c>
      <c r="C321" s="70" t="s">
        <v>700</v>
      </c>
      <c r="D321" s="70">
        <v>70611200280</v>
      </c>
      <c r="E321" s="30" t="s">
        <v>701</v>
      </c>
      <c r="F321" s="30" t="s">
        <v>701</v>
      </c>
      <c r="G321" s="31" t="s">
        <v>702</v>
      </c>
      <c r="H321" s="29" t="s">
        <v>18</v>
      </c>
      <c r="I321" s="63">
        <v>0</v>
      </c>
      <c r="J321" s="63"/>
      <c r="K321" s="63">
        <v>0</v>
      </c>
      <c r="L321" s="33" t="e">
        <f>VLOOKUP(F:F,[1]PdC!$J$5:$T$1165,17,0)</f>
        <v>#N/A</v>
      </c>
      <c r="M321" s="40"/>
      <c r="N321" s="22"/>
      <c r="Q321" s="1">
        <f>+IFERROR(VLOOKUP(C321,#REF!,3,0),0)</f>
        <v>0</v>
      </c>
      <c r="T321" s="1" t="e">
        <f>VLOOKUP(F:F,[1]PdC!$F$5:$AE$1164,31,0)</f>
        <v>#REF!</v>
      </c>
      <c r="W321" s="33"/>
    </row>
    <row r="322" spans="1:23" ht="15" customHeight="1" x14ac:dyDescent="0.25">
      <c r="A322" s="28" t="s">
        <v>189</v>
      </c>
      <c r="B322" s="23" t="s">
        <v>8</v>
      </c>
      <c r="C322" s="24"/>
      <c r="D322" s="24">
        <v>706115</v>
      </c>
      <c r="E322" s="25" t="s">
        <v>703</v>
      </c>
      <c r="F322" s="25" t="s">
        <v>703</v>
      </c>
      <c r="G322" s="26" t="s">
        <v>704</v>
      </c>
      <c r="H322" s="26" t="s">
        <v>11</v>
      </c>
      <c r="I322" s="27">
        <v>0</v>
      </c>
      <c r="J322" s="27"/>
      <c r="K322" s="27">
        <v>0</v>
      </c>
      <c r="L322" s="33" t="e">
        <f>VLOOKUP(F:F,[1]PdC!$J$5:$T$1165,17,0)</f>
        <v>#N/A</v>
      </c>
      <c r="M322" s="40"/>
      <c r="N322" s="22"/>
      <c r="Q322" s="1">
        <f>+IFERROR(VLOOKUP(C322,#REF!,3,0),0)</f>
        <v>0</v>
      </c>
      <c r="T322" s="1" t="e">
        <f>VLOOKUP(F:F,[1]PdC!$F$5:$AE$1164,31,0)</f>
        <v>#REF!</v>
      </c>
      <c r="W322" s="33"/>
    </row>
    <row r="323" spans="1:23" ht="15" customHeight="1" x14ac:dyDescent="0.25">
      <c r="A323" s="28" t="s">
        <v>200</v>
      </c>
      <c r="B323" s="29" t="s">
        <v>8</v>
      </c>
      <c r="C323" s="70" t="s">
        <v>705</v>
      </c>
      <c r="D323" s="70">
        <v>70611500005</v>
      </c>
      <c r="E323" s="30" t="s">
        <v>706</v>
      </c>
      <c r="F323" s="30" t="s">
        <v>706</v>
      </c>
      <c r="G323" s="31" t="s">
        <v>707</v>
      </c>
      <c r="H323" s="29" t="s">
        <v>18</v>
      </c>
      <c r="I323" s="63">
        <v>5226134.54</v>
      </c>
      <c r="J323" s="63"/>
      <c r="K323" s="63">
        <v>5226134.54</v>
      </c>
      <c r="L323" s="33" t="e">
        <f>VLOOKUP(F:F,[1]PdC!$J$5:$T$1165,17,0)</f>
        <v>#N/A</v>
      </c>
      <c r="M323" s="40"/>
      <c r="N323" s="22"/>
      <c r="Q323" s="1">
        <f>+IFERROR(VLOOKUP(C323,#REF!,3,0),0)</f>
        <v>0</v>
      </c>
      <c r="T323" s="1" t="e">
        <f>VLOOKUP(F:F,[1]PdC!$F$5:$AE$1164,31,0)</f>
        <v>#REF!</v>
      </c>
      <c r="W323" s="33"/>
    </row>
    <row r="324" spans="1:23" ht="15" customHeight="1" x14ac:dyDescent="0.25">
      <c r="A324" s="28" t="s">
        <v>200</v>
      </c>
      <c r="B324" s="29" t="s">
        <v>8</v>
      </c>
      <c r="C324" s="70" t="s">
        <v>708</v>
      </c>
      <c r="D324" s="70">
        <v>70611500010</v>
      </c>
      <c r="E324" s="30" t="s">
        <v>709</v>
      </c>
      <c r="F324" s="30" t="s">
        <v>709</v>
      </c>
      <c r="G324" s="31" t="s">
        <v>710</v>
      </c>
      <c r="H324" s="29" t="s">
        <v>18</v>
      </c>
      <c r="I324" s="63">
        <v>1510007.51</v>
      </c>
      <c r="J324" s="63"/>
      <c r="K324" s="63">
        <v>1510007.51</v>
      </c>
      <c r="L324" s="33" t="e">
        <f>VLOOKUP(F:F,[1]PdC!$J$5:$T$1165,17,0)</f>
        <v>#N/A</v>
      </c>
      <c r="M324" s="46"/>
      <c r="N324" s="22"/>
      <c r="Q324" s="1">
        <f>+IFERROR(VLOOKUP(C324,#REF!,3,0),0)</f>
        <v>0</v>
      </c>
      <c r="T324" s="1" t="e">
        <f>VLOOKUP(F:F,[1]PdC!$F$5:$AE$1164,31,0)</f>
        <v>#REF!</v>
      </c>
      <c r="W324" s="33"/>
    </row>
    <row r="325" spans="1:23" ht="15" customHeight="1" x14ac:dyDescent="0.25">
      <c r="A325" s="28" t="s">
        <v>200</v>
      </c>
      <c r="B325" s="29" t="s">
        <v>8</v>
      </c>
      <c r="C325" s="70" t="s">
        <v>711</v>
      </c>
      <c r="D325" s="70">
        <v>70611500030</v>
      </c>
      <c r="E325" s="30" t="s">
        <v>712</v>
      </c>
      <c r="F325" s="30" t="s">
        <v>712</v>
      </c>
      <c r="G325" s="31" t="s">
        <v>713</v>
      </c>
      <c r="H325" s="29" t="s">
        <v>18</v>
      </c>
      <c r="I325" s="63">
        <v>0</v>
      </c>
      <c r="J325" s="63"/>
      <c r="K325" s="63">
        <v>0</v>
      </c>
      <c r="L325" s="33" t="e">
        <f>VLOOKUP(F:F,[1]PdC!$J$5:$T$1165,17,0)</f>
        <v>#N/A</v>
      </c>
      <c r="M325" s="46"/>
      <c r="N325" s="22"/>
      <c r="Q325" s="1">
        <f>+IFERROR(VLOOKUP(C325,#REF!,3,0),0)</f>
        <v>0</v>
      </c>
      <c r="T325" s="1" t="e">
        <f>VLOOKUP(F:F,[1]PdC!$F$5:$AE$1164,31,0)</f>
        <v>#REF!</v>
      </c>
      <c r="W325" s="33"/>
    </row>
    <row r="326" spans="1:23" ht="15" customHeight="1" x14ac:dyDescent="0.25">
      <c r="A326" s="28" t="s">
        <v>200</v>
      </c>
      <c r="B326" s="29" t="s">
        <v>8</v>
      </c>
      <c r="C326" s="70" t="s">
        <v>714</v>
      </c>
      <c r="D326" s="70">
        <v>70611500035</v>
      </c>
      <c r="E326" s="30" t="s">
        <v>715</v>
      </c>
      <c r="F326" s="30" t="s">
        <v>715</v>
      </c>
      <c r="G326" s="31" t="s">
        <v>716</v>
      </c>
      <c r="H326" s="29" t="s">
        <v>18</v>
      </c>
      <c r="I326" s="63">
        <v>0</v>
      </c>
      <c r="J326" s="63"/>
      <c r="K326" s="63">
        <v>0</v>
      </c>
      <c r="L326" s="33" t="e">
        <f>VLOOKUP(F:F,[1]PdC!$J$5:$T$1165,17,0)</f>
        <v>#N/A</v>
      </c>
      <c r="M326" s="40"/>
      <c r="N326" s="22"/>
      <c r="Q326" s="1">
        <f>+IFERROR(VLOOKUP(C326,#REF!,3,0),0)</f>
        <v>0</v>
      </c>
      <c r="T326" s="1" t="e">
        <f>VLOOKUP(F:F,[1]PdC!$F$5:$AE$1164,31,0)</f>
        <v>#REF!</v>
      </c>
      <c r="W326" s="33"/>
    </row>
    <row r="327" spans="1:23" ht="15" customHeight="1" x14ac:dyDescent="0.25">
      <c r="A327" s="28" t="s">
        <v>200</v>
      </c>
      <c r="B327" s="29" t="s">
        <v>8</v>
      </c>
      <c r="C327" s="70" t="s">
        <v>717</v>
      </c>
      <c r="D327" s="70">
        <v>70611500040</v>
      </c>
      <c r="E327" s="30" t="s">
        <v>718</v>
      </c>
      <c r="F327" s="30" t="s">
        <v>718</v>
      </c>
      <c r="G327" s="31" t="s">
        <v>719</v>
      </c>
      <c r="H327" s="29" t="s">
        <v>18</v>
      </c>
      <c r="I327" s="63">
        <v>0</v>
      </c>
      <c r="J327" s="63"/>
      <c r="K327" s="63">
        <v>0</v>
      </c>
      <c r="L327" s="33" t="e">
        <f>VLOOKUP(F:F,[1]PdC!$J$5:$T$1165,17,0)</f>
        <v>#N/A</v>
      </c>
      <c r="M327" s="46"/>
      <c r="N327" s="22"/>
      <c r="Q327" s="1">
        <f>+IFERROR(VLOOKUP(C327,#REF!,3,0),0)</f>
        <v>0</v>
      </c>
      <c r="T327" s="1" t="e">
        <f>VLOOKUP(F:F,[1]PdC!$F$5:$AE$1164,31,0)</f>
        <v>#REF!</v>
      </c>
      <c r="W327" s="33"/>
    </row>
    <row r="328" spans="1:23" ht="15" customHeight="1" x14ac:dyDescent="0.25">
      <c r="A328" s="28" t="s">
        <v>200</v>
      </c>
      <c r="B328" s="29" t="s">
        <v>8</v>
      </c>
      <c r="C328" s="70" t="s">
        <v>720</v>
      </c>
      <c r="D328" s="70">
        <v>70611500045</v>
      </c>
      <c r="E328" s="30" t="s">
        <v>721</v>
      </c>
      <c r="F328" s="30" t="s">
        <v>721</v>
      </c>
      <c r="G328" s="31" t="s">
        <v>722</v>
      </c>
      <c r="H328" s="29" t="s">
        <v>18</v>
      </c>
      <c r="I328" s="63">
        <v>0</v>
      </c>
      <c r="J328" s="63"/>
      <c r="K328" s="63">
        <v>0</v>
      </c>
      <c r="L328" s="33" t="e">
        <f>VLOOKUP(F:F,[1]PdC!$J$5:$T$1165,17,0)</f>
        <v>#N/A</v>
      </c>
      <c r="M328" s="40"/>
      <c r="N328" s="22"/>
      <c r="Q328" s="1">
        <f>+IFERROR(VLOOKUP(C328,#REF!,3,0),0)</f>
        <v>0</v>
      </c>
      <c r="T328" s="1" t="e">
        <f>VLOOKUP(F:F,[1]PdC!$F$5:$AE$1164,31,0)</f>
        <v>#REF!</v>
      </c>
      <c r="W328" s="33"/>
    </row>
    <row r="329" spans="1:23" ht="15" customHeight="1" x14ac:dyDescent="0.25">
      <c r="A329" s="28" t="s">
        <v>200</v>
      </c>
      <c r="B329" s="29" t="s">
        <v>8</v>
      </c>
      <c r="C329" s="70" t="s">
        <v>723</v>
      </c>
      <c r="D329" s="70">
        <v>70611500050</v>
      </c>
      <c r="E329" s="30" t="s">
        <v>724</v>
      </c>
      <c r="F329" s="30" t="s">
        <v>724</v>
      </c>
      <c r="G329" s="31" t="s">
        <v>725</v>
      </c>
      <c r="H329" s="29" t="s">
        <v>18</v>
      </c>
      <c r="I329" s="63">
        <v>0</v>
      </c>
      <c r="J329" s="63"/>
      <c r="K329" s="63">
        <v>0</v>
      </c>
      <c r="L329" s="33" t="e">
        <f>VLOOKUP(F:F,[1]PdC!$J$5:$T$1165,17,0)</f>
        <v>#N/A</v>
      </c>
      <c r="M329" s="46"/>
      <c r="N329" s="22"/>
      <c r="Q329" s="1">
        <f>+IFERROR(VLOOKUP(C329,#REF!,3,0),0)</f>
        <v>0</v>
      </c>
      <c r="T329" s="1" t="e">
        <f>VLOOKUP(F:F,[1]PdC!$F$5:$AE$1164,31,0)</f>
        <v>#REF!</v>
      </c>
      <c r="W329" s="33"/>
    </row>
    <row r="330" spans="1:23" ht="15" customHeight="1" x14ac:dyDescent="0.25">
      <c r="A330" s="28" t="s">
        <v>243</v>
      </c>
      <c r="B330" s="29" t="s">
        <v>8</v>
      </c>
      <c r="C330" s="70" t="s">
        <v>726</v>
      </c>
      <c r="D330" s="70">
        <v>70611500055</v>
      </c>
      <c r="E330" s="30" t="s">
        <v>727</v>
      </c>
      <c r="F330" s="30" t="s">
        <v>727</v>
      </c>
      <c r="G330" s="31" t="s">
        <v>728</v>
      </c>
      <c r="H330" s="29" t="s">
        <v>18</v>
      </c>
      <c r="I330" s="63">
        <v>847.93</v>
      </c>
      <c r="J330" s="63"/>
      <c r="K330" s="63">
        <v>847.93</v>
      </c>
      <c r="L330" s="33" t="e">
        <f>VLOOKUP(F:F,[1]PdC!$J$5:$T$1165,17,0)</f>
        <v>#N/A</v>
      </c>
      <c r="M330" s="40"/>
      <c r="N330" s="22"/>
      <c r="Q330" s="1">
        <f>+IFERROR(VLOOKUP(C330,#REF!,3,0),0)</f>
        <v>0</v>
      </c>
      <c r="T330" s="1" t="e">
        <f>VLOOKUP(F:F,[1]PdC!$F$5:$AE$1164,31,0)</f>
        <v>#REF!</v>
      </c>
      <c r="W330" s="33"/>
    </row>
    <row r="331" spans="1:23" ht="15" customHeight="1" x14ac:dyDescent="0.25">
      <c r="A331" s="28" t="s">
        <v>466</v>
      </c>
      <c r="B331" s="23" t="s">
        <v>8</v>
      </c>
      <c r="C331" s="24"/>
      <c r="D331" s="24">
        <v>706123</v>
      </c>
      <c r="E331" s="25" t="s">
        <v>729</v>
      </c>
      <c r="F331" s="25" t="s">
        <v>729</v>
      </c>
      <c r="G331" s="26" t="s">
        <v>730</v>
      </c>
      <c r="H331" s="26" t="s">
        <v>11</v>
      </c>
      <c r="I331" s="27">
        <v>0</v>
      </c>
      <c r="J331" s="27"/>
      <c r="K331" s="27">
        <v>0</v>
      </c>
      <c r="L331" s="33" t="e">
        <f>VLOOKUP(F:F,[1]PdC!$J$5:$T$1165,17,0)</f>
        <v>#N/A</v>
      </c>
      <c r="M331" s="40"/>
      <c r="N331" s="22"/>
      <c r="Q331" s="1">
        <f>+IFERROR(VLOOKUP(C331,#REF!,3,0),0)</f>
        <v>0</v>
      </c>
      <c r="T331" s="1" t="e">
        <f>VLOOKUP(F:F,[1]PdC!$F$5:$AE$1164,31,0)</f>
        <v>#REF!</v>
      </c>
      <c r="W331" s="33"/>
    </row>
    <row r="332" spans="1:23" ht="15" customHeight="1" x14ac:dyDescent="0.25">
      <c r="A332" s="28" t="s">
        <v>483</v>
      </c>
      <c r="B332" s="29" t="s">
        <v>8</v>
      </c>
      <c r="C332" s="70" t="s">
        <v>731</v>
      </c>
      <c r="D332" s="70">
        <v>70612300010</v>
      </c>
      <c r="E332" s="30" t="s">
        <v>732</v>
      </c>
      <c r="F332" s="30" t="s">
        <v>732</v>
      </c>
      <c r="G332" s="31" t="s">
        <v>733</v>
      </c>
      <c r="H332" s="29" t="s">
        <v>18</v>
      </c>
      <c r="I332" s="63">
        <v>0</v>
      </c>
      <c r="J332" s="63"/>
      <c r="K332" s="63">
        <v>0</v>
      </c>
      <c r="L332" s="33" t="e">
        <f>VLOOKUP(F:F,[1]PdC!$J$5:$T$1165,17,0)</f>
        <v>#N/A</v>
      </c>
      <c r="M332" s="40"/>
      <c r="N332" s="22"/>
      <c r="Q332" s="1">
        <f>+IFERROR(VLOOKUP(C332,#REF!,3,0),0)</f>
        <v>0</v>
      </c>
      <c r="T332" s="1" t="e">
        <f>VLOOKUP(F:F,[1]PdC!$F$5:$AE$1164,31,0)</f>
        <v>#REF!</v>
      </c>
      <c r="W332" s="33"/>
    </row>
    <row r="333" spans="1:23" ht="15" customHeight="1" x14ac:dyDescent="0.25">
      <c r="A333" s="28" t="s">
        <v>483</v>
      </c>
      <c r="B333" s="29" t="s">
        <v>8</v>
      </c>
      <c r="C333" s="70" t="s">
        <v>734</v>
      </c>
      <c r="D333" s="70">
        <v>70612300020</v>
      </c>
      <c r="E333" s="30" t="s">
        <v>735</v>
      </c>
      <c r="F333" s="30" t="s">
        <v>735</v>
      </c>
      <c r="G333" s="31" t="s">
        <v>736</v>
      </c>
      <c r="H333" s="29" t="s">
        <v>18</v>
      </c>
      <c r="I333" s="63">
        <v>2607594.6800000002</v>
      </c>
      <c r="J333" s="63"/>
      <c r="K333" s="63">
        <v>2607594.6800000002</v>
      </c>
      <c r="L333" s="33" t="e">
        <f>VLOOKUP(F:F,[1]PdC!$J$5:$T$1165,17,0)</f>
        <v>#N/A</v>
      </c>
      <c r="M333" s="46"/>
      <c r="N333" s="22"/>
      <c r="Q333" s="1">
        <f>+IFERROR(VLOOKUP(C333,#REF!,3,0),0)</f>
        <v>0</v>
      </c>
      <c r="T333" s="1" t="e">
        <f>VLOOKUP(F:F,[1]PdC!$F$5:$AE$1164,31,0)</f>
        <v>#REF!</v>
      </c>
      <c r="W333" s="33"/>
    </row>
    <row r="334" spans="1:23" ht="15" customHeight="1" x14ac:dyDescent="0.25">
      <c r="A334" s="28" t="s">
        <v>483</v>
      </c>
      <c r="B334" s="29" t="s">
        <v>8</v>
      </c>
      <c r="C334" s="70" t="s">
        <v>737</v>
      </c>
      <c r="D334" s="70">
        <v>70612300025</v>
      </c>
      <c r="E334" s="30" t="s">
        <v>738</v>
      </c>
      <c r="F334" s="30" t="s">
        <v>738</v>
      </c>
      <c r="G334" s="31" t="s">
        <v>739</v>
      </c>
      <c r="H334" s="29" t="s">
        <v>18</v>
      </c>
      <c r="I334" s="63">
        <v>0</v>
      </c>
      <c r="J334" s="63"/>
      <c r="K334" s="63">
        <v>0</v>
      </c>
      <c r="L334" s="33" t="e">
        <f>VLOOKUP(F:F,[1]PdC!$J$5:$T$1165,17,0)</f>
        <v>#N/A</v>
      </c>
      <c r="M334" s="40"/>
      <c r="N334" s="22"/>
      <c r="Q334" s="1">
        <f>+IFERROR(VLOOKUP(C334,#REF!,3,0),0)</f>
        <v>0</v>
      </c>
      <c r="T334" s="1" t="e">
        <f>VLOOKUP(F:F,[1]PdC!$F$5:$AE$1164,31,0)</f>
        <v>#REF!</v>
      </c>
      <c r="W334" s="33"/>
    </row>
    <row r="335" spans="1:23" ht="15" customHeight="1" x14ac:dyDescent="0.25">
      <c r="A335" s="28" t="s">
        <v>483</v>
      </c>
      <c r="B335" s="29" t="s">
        <v>8</v>
      </c>
      <c r="C335" s="70" t="s">
        <v>740</v>
      </c>
      <c r="D335" s="70">
        <v>70612300035</v>
      </c>
      <c r="E335" s="30" t="s">
        <v>741</v>
      </c>
      <c r="F335" s="30" t="s">
        <v>741</v>
      </c>
      <c r="G335" s="31" t="s">
        <v>742</v>
      </c>
      <c r="H335" s="29" t="s">
        <v>18</v>
      </c>
      <c r="I335" s="63">
        <v>0</v>
      </c>
      <c r="J335" s="63"/>
      <c r="K335" s="63">
        <v>0</v>
      </c>
      <c r="L335" s="33" t="e">
        <f>VLOOKUP(F:F,[1]PdC!$J$5:$T$1165,17,0)</f>
        <v>#N/A</v>
      </c>
      <c r="M335" s="40"/>
      <c r="N335" s="22"/>
      <c r="Q335" s="1">
        <f>+IFERROR(VLOOKUP(C335,#REF!,3,0),0)</f>
        <v>0</v>
      </c>
      <c r="T335" s="1" t="e">
        <f>VLOOKUP(F:F,[1]PdC!$F$5:$AE$1164,31,0)</f>
        <v>#REF!</v>
      </c>
      <c r="W335" s="33"/>
    </row>
    <row r="336" spans="1:23" ht="15" customHeight="1" x14ac:dyDescent="0.25">
      <c r="A336" s="28" t="s">
        <v>474</v>
      </c>
      <c r="B336" s="29" t="s">
        <v>8</v>
      </c>
      <c r="C336" s="70" t="s">
        <v>743</v>
      </c>
      <c r="D336" s="70">
        <v>70612300045</v>
      </c>
      <c r="E336" s="30" t="s">
        <v>744</v>
      </c>
      <c r="F336" s="30" t="s">
        <v>744</v>
      </c>
      <c r="G336" s="31" t="s">
        <v>745</v>
      </c>
      <c r="H336" s="29" t="s">
        <v>18</v>
      </c>
      <c r="I336" s="63">
        <v>3096</v>
      </c>
      <c r="J336" s="63"/>
      <c r="K336" s="63">
        <v>3096</v>
      </c>
      <c r="L336" s="33" t="e">
        <f>VLOOKUP(F:F,[1]PdC!$J$5:$T$1165,17,0)</f>
        <v>#N/A</v>
      </c>
      <c r="M336" s="46"/>
      <c r="N336" s="22"/>
      <c r="Q336" s="1">
        <f>+IFERROR(VLOOKUP(C336,#REF!,3,0),0)</f>
        <v>0</v>
      </c>
      <c r="T336" s="1" t="e">
        <f>VLOOKUP(F:F,[1]PdC!$F$5:$AE$1164,31,0)</f>
        <v>#REF!</v>
      </c>
      <c r="W336" s="33"/>
    </row>
    <row r="337" spans="1:23" ht="15" customHeight="1" x14ac:dyDescent="0.25">
      <c r="A337" s="28" t="s">
        <v>19</v>
      </c>
      <c r="B337" s="23" t="s">
        <v>8</v>
      </c>
      <c r="C337" s="24"/>
      <c r="D337" s="24">
        <v>706125</v>
      </c>
      <c r="E337" s="25" t="s">
        <v>746</v>
      </c>
      <c r="F337" s="25" t="s">
        <v>746</v>
      </c>
      <c r="G337" s="26" t="s">
        <v>747</v>
      </c>
      <c r="H337" s="26" t="s">
        <v>11</v>
      </c>
      <c r="I337" s="27">
        <v>0</v>
      </c>
      <c r="J337" s="27"/>
      <c r="K337" s="27">
        <v>0</v>
      </c>
      <c r="L337" s="33" t="e">
        <f>VLOOKUP(F:F,[1]PdC!$J$5:$T$1165,17,0)</f>
        <v>#N/A</v>
      </c>
      <c r="M337" s="40"/>
      <c r="N337" s="22"/>
      <c r="Q337" s="1">
        <f>+IFERROR(VLOOKUP(C337,#REF!,3,0),0)</f>
        <v>0</v>
      </c>
      <c r="T337" s="1" t="e">
        <f>VLOOKUP(F:F,[1]PdC!$F$5:$AE$1164,31,0)</f>
        <v>#REF!</v>
      </c>
      <c r="W337" s="33"/>
    </row>
    <row r="338" spans="1:23" ht="15" customHeight="1" x14ac:dyDescent="0.25">
      <c r="A338" s="16"/>
      <c r="B338" s="29" t="s">
        <v>8</v>
      </c>
      <c r="C338" s="70" t="s">
        <v>748</v>
      </c>
      <c r="D338" s="70">
        <v>70612500085</v>
      </c>
      <c r="E338" s="30" t="s">
        <v>749</v>
      </c>
      <c r="F338" s="30" t="s">
        <v>749</v>
      </c>
      <c r="G338" s="31" t="s">
        <v>750</v>
      </c>
      <c r="H338" s="29" t="s">
        <v>18</v>
      </c>
      <c r="I338" s="63">
        <v>0</v>
      </c>
      <c r="J338" s="63">
        <v>0</v>
      </c>
      <c r="K338" s="63">
        <v>0</v>
      </c>
      <c r="L338" s="33"/>
      <c r="M338" s="46"/>
      <c r="N338" s="22"/>
      <c r="Q338" s="1">
        <f>+IFERROR(VLOOKUP(C338,#REF!,3,0),0)</f>
        <v>0</v>
      </c>
      <c r="T338" s="1" t="e">
        <f>VLOOKUP(F:F,[1]PdC!$F$5:$AE$1164,31,0)</f>
        <v>#REF!</v>
      </c>
      <c r="W338" s="33"/>
    </row>
    <row r="339" spans="1:23" ht="15" customHeight="1" x14ac:dyDescent="0.25">
      <c r="A339" s="28" t="s">
        <v>169</v>
      </c>
      <c r="B339" s="29" t="s">
        <v>8</v>
      </c>
      <c r="C339" s="70" t="s">
        <v>751</v>
      </c>
      <c r="D339" s="70">
        <v>70612500090</v>
      </c>
      <c r="E339" s="30" t="s">
        <v>752</v>
      </c>
      <c r="F339" s="30" t="s">
        <v>752</v>
      </c>
      <c r="G339" s="31" t="s">
        <v>753</v>
      </c>
      <c r="H339" s="29" t="s">
        <v>18</v>
      </c>
      <c r="I339" s="63">
        <v>0</v>
      </c>
      <c r="J339" s="63"/>
      <c r="K339" s="63">
        <v>0</v>
      </c>
      <c r="L339" s="33" t="e">
        <f>VLOOKUP(F:F,[1]PdC!$J$5:$T$1165,17,0)</f>
        <v>#N/A</v>
      </c>
      <c r="M339" s="40"/>
      <c r="N339" s="22"/>
      <c r="Q339" s="1">
        <f>+IFERROR(VLOOKUP(C339,#REF!,3,0),0)</f>
        <v>0</v>
      </c>
      <c r="T339" s="1" t="e">
        <f>VLOOKUP(F:F,[1]PdC!$F$5:$AE$1164,31,0)</f>
        <v>#REF!</v>
      </c>
      <c r="W339" s="33"/>
    </row>
    <row r="340" spans="1:23" ht="15" customHeight="1" x14ac:dyDescent="0.25">
      <c r="A340" s="28" t="s">
        <v>155</v>
      </c>
      <c r="B340" s="29" t="s">
        <v>8</v>
      </c>
      <c r="C340" s="70" t="s">
        <v>754</v>
      </c>
      <c r="D340" s="70">
        <v>70612500095</v>
      </c>
      <c r="E340" s="30" t="s">
        <v>755</v>
      </c>
      <c r="F340" s="30" t="s">
        <v>755</v>
      </c>
      <c r="G340" s="31" t="s">
        <v>756</v>
      </c>
      <c r="H340" s="29" t="s">
        <v>18</v>
      </c>
      <c r="I340" s="63">
        <v>0</v>
      </c>
      <c r="J340" s="63"/>
      <c r="K340" s="63">
        <v>0</v>
      </c>
      <c r="L340" s="33" t="e">
        <f>VLOOKUP(F:F,[1]PdC!$J$5:$T$1165,17,0)</f>
        <v>#N/A</v>
      </c>
      <c r="M340" s="40"/>
      <c r="N340" s="22"/>
      <c r="Q340" s="1">
        <f>+IFERROR(VLOOKUP(C340,#REF!,3,0),0)</f>
        <v>0</v>
      </c>
      <c r="T340" s="1" t="e">
        <f>VLOOKUP(F:F,[1]PdC!$F$5:$AE$1164,31,0)</f>
        <v>#REF!</v>
      </c>
      <c r="W340" s="33"/>
    </row>
    <row r="341" spans="1:23" ht="15" customHeight="1" x14ac:dyDescent="0.25">
      <c r="A341" s="28" t="s">
        <v>189</v>
      </c>
      <c r="B341" s="29" t="s">
        <v>8</v>
      </c>
      <c r="C341" s="70" t="s">
        <v>757</v>
      </c>
      <c r="D341" s="70">
        <v>70612500060</v>
      </c>
      <c r="E341" s="30" t="s">
        <v>758</v>
      </c>
      <c r="F341" s="30" t="s">
        <v>758</v>
      </c>
      <c r="G341" s="31" t="s">
        <v>759</v>
      </c>
      <c r="H341" s="29" t="s">
        <v>18</v>
      </c>
      <c r="I341" s="63">
        <v>0</v>
      </c>
      <c r="J341" s="63"/>
      <c r="K341" s="63">
        <v>0</v>
      </c>
      <c r="L341" s="33" t="e">
        <f>VLOOKUP(F:F,[1]PdC!$J$5:$T$1165,17,0)</f>
        <v>#N/A</v>
      </c>
      <c r="M341" s="40"/>
      <c r="N341" s="22"/>
      <c r="Q341" s="1">
        <f>+IFERROR(VLOOKUP(C341,#REF!,3,0),0)</f>
        <v>0</v>
      </c>
      <c r="T341" s="1" t="e">
        <f>VLOOKUP(F:F,[1]PdC!$F$5:$AE$1164,31,0)</f>
        <v>#REF!</v>
      </c>
      <c r="W341" s="33"/>
    </row>
    <row r="342" spans="1:23" ht="15" customHeight="1" x14ac:dyDescent="0.25">
      <c r="A342" s="28" t="s">
        <v>200</v>
      </c>
      <c r="B342" s="29" t="s">
        <v>8</v>
      </c>
      <c r="C342" s="70" t="s">
        <v>748</v>
      </c>
      <c r="D342" s="70">
        <v>70612500070</v>
      </c>
      <c r="E342" s="31" t="s">
        <v>760</v>
      </c>
      <c r="F342" s="31" t="s">
        <v>760</v>
      </c>
      <c r="G342" s="31" t="s">
        <v>761</v>
      </c>
      <c r="H342" s="29" t="s">
        <v>18</v>
      </c>
      <c r="I342" s="63">
        <v>9417657</v>
      </c>
      <c r="J342" s="63"/>
      <c r="K342" s="63">
        <v>9417657</v>
      </c>
      <c r="L342" s="33" t="e">
        <f>VLOOKUP(F:F,[1]PdC!$J$5:$T$1165,17,0)</f>
        <v>#N/A</v>
      </c>
      <c r="M342" s="40"/>
      <c r="N342" s="22"/>
      <c r="Q342" s="1">
        <f>+IFERROR(VLOOKUP(C342,#REF!,3,0),0)</f>
        <v>0</v>
      </c>
      <c r="T342" s="1" t="e">
        <f>VLOOKUP(F:F,[1]PdC!$F$5:$AE$1164,31,0)</f>
        <v>#REF!</v>
      </c>
      <c r="W342" s="33"/>
    </row>
    <row r="343" spans="1:23" ht="15" customHeight="1" x14ac:dyDescent="0.25">
      <c r="A343" s="28" t="s">
        <v>200</v>
      </c>
      <c r="B343" s="23" t="s">
        <v>8</v>
      </c>
      <c r="C343" s="24"/>
      <c r="D343" s="24">
        <v>706130</v>
      </c>
      <c r="E343" s="25" t="s">
        <v>762</v>
      </c>
      <c r="F343" s="25" t="s">
        <v>762</v>
      </c>
      <c r="G343" s="26" t="s">
        <v>763</v>
      </c>
      <c r="H343" s="26" t="s">
        <v>11</v>
      </c>
      <c r="I343" s="27">
        <v>0</v>
      </c>
      <c r="J343" s="27"/>
      <c r="K343" s="27">
        <v>0</v>
      </c>
      <c r="L343" s="33" t="e">
        <f>VLOOKUP(F:F,[1]PdC!$J$5:$T$1165,17,0)</f>
        <v>#N/A</v>
      </c>
      <c r="M343" s="46"/>
      <c r="N343" s="22"/>
      <c r="Q343" s="1">
        <f>+IFERROR(VLOOKUP(C343,#REF!,3,0),0)</f>
        <v>0</v>
      </c>
      <c r="T343" s="1" t="e">
        <f>VLOOKUP(F:F,[1]PdC!$F$5:$AE$1164,31,0)</f>
        <v>#REF!</v>
      </c>
      <c r="W343" s="33"/>
    </row>
    <row r="344" spans="1:23" ht="15" customHeight="1" x14ac:dyDescent="0.25">
      <c r="A344" s="28" t="s">
        <v>466</v>
      </c>
      <c r="B344" s="29" t="s">
        <v>8</v>
      </c>
      <c r="C344" s="70" t="s">
        <v>764</v>
      </c>
      <c r="D344" s="70">
        <v>70613000005</v>
      </c>
      <c r="E344" s="30" t="s">
        <v>765</v>
      </c>
      <c r="F344" s="30" t="s">
        <v>765</v>
      </c>
      <c r="G344" s="31" t="s">
        <v>766</v>
      </c>
      <c r="H344" s="29" t="s">
        <v>18</v>
      </c>
      <c r="I344" s="63">
        <v>0</v>
      </c>
      <c r="J344" s="63"/>
      <c r="K344" s="63">
        <v>0</v>
      </c>
      <c r="L344" s="33" t="e">
        <f>VLOOKUP(F:F,[1]PdC!$J$5:$T$1165,17,0)</f>
        <v>#N/A</v>
      </c>
      <c r="M344" s="40"/>
      <c r="N344" s="22"/>
      <c r="Q344" s="1">
        <f>+IFERROR(VLOOKUP(C344,#REF!,3,0),0)</f>
        <v>0</v>
      </c>
      <c r="T344" s="1" t="e">
        <f>VLOOKUP(F:F,[1]PdC!$F$5:$AE$1164,31,0)</f>
        <v>#REF!</v>
      </c>
      <c r="W344" s="33"/>
    </row>
    <row r="345" spans="1:23" ht="15" customHeight="1" x14ac:dyDescent="0.25">
      <c r="A345" s="28" t="s">
        <v>483</v>
      </c>
      <c r="B345" s="29" t="s">
        <v>8</v>
      </c>
      <c r="C345" s="70" t="s">
        <v>767</v>
      </c>
      <c r="D345" s="70">
        <v>70613000010</v>
      </c>
      <c r="E345" s="30" t="s">
        <v>768</v>
      </c>
      <c r="F345" s="30" t="s">
        <v>768</v>
      </c>
      <c r="G345" s="31" t="s">
        <v>769</v>
      </c>
      <c r="H345" s="29" t="s">
        <v>18</v>
      </c>
      <c r="I345" s="63">
        <v>2500</v>
      </c>
      <c r="J345" s="63"/>
      <c r="K345" s="63">
        <v>2500</v>
      </c>
      <c r="L345" s="33" t="e">
        <f>VLOOKUP(F:F,[1]PdC!$J$5:$T$1165,17,0)</f>
        <v>#N/A</v>
      </c>
      <c r="M345" s="40"/>
      <c r="N345" s="22"/>
      <c r="Q345" s="1">
        <f>+IFERROR(VLOOKUP(C345,#REF!,3,0),0)</f>
        <v>0</v>
      </c>
      <c r="T345" s="1" t="e">
        <f>VLOOKUP(F:F,[1]PdC!$F$5:$AE$1164,31,0)</f>
        <v>#REF!</v>
      </c>
      <c r="W345" s="33"/>
    </row>
    <row r="346" spans="1:23" ht="15" customHeight="1" x14ac:dyDescent="0.25">
      <c r="A346" s="28" t="s">
        <v>474</v>
      </c>
      <c r="B346" s="29" t="s">
        <v>8</v>
      </c>
      <c r="C346" s="70" t="s">
        <v>764</v>
      </c>
      <c r="D346" s="70">
        <v>70613000015</v>
      </c>
      <c r="E346" s="30" t="s">
        <v>770</v>
      </c>
      <c r="F346" s="30" t="s">
        <v>770</v>
      </c>
      <c r="G346" s="31" t="s">
        <v>771</v>
      </c>
      <c r="H346" s="29" t="s">
        <v>18</v>
      </c>
      <c r="I346" s="63">
        <v>19000</v>
      </c>
      <c r="J346" s="63"/>
      <c r="K346" s="63">
        <v>19000</v>
      </c>
      <c r="L346" s="33" t="e">
        <f>VLOOKUP(F:F,[1]PdC!$J$5:$T$1165,17,0)</f>
        <v>#N/A</v>
      </c>
      <c r="M346" s="40"/>
      <c r="N346" s="22"/>
      <c r="Q346" s="1">
        <f>+IFERROR(VLOOKUP(C346,#REF!,3,0),0)</f>
        <v>0</v>
      </c>
      <c r="T346" s="1" t="e">
        <f>VLOOKUP(F:F,[1]PdC!$F$5:$AE$1164,31,0)</f>
        <v>#REF!</v>
      </c>
      <c r="W346" s="33"/>
    </row>
    <row r="347" spans="1:23" ht="15" customHeight="1" x14ac:dyDescent="0.25">
      <c r="A347" s="28" t="s">
        <v>19</v>
      </c>
      <c r="B347" s="29" t="s">
        <v>8</v>
      </c>
      <c r="C347" s="70" t="s">
        <v>772</v>
      </c>
      <c r="D347" s="70">
        <v>70613000020</v>
      </c>
      <c r="E347" s="30" t="s">
        <v>773</v>
      </c>
      <c r="F347" s="30" t="s">
        <v>773</v>
      </c>
      <c r="G347" s="31" t="s">
        <v>774</v>
      </c>
      <c r="H347" s="29" t="s">
        <v>18</v>
      </c>
      <c r="I347" s="63">
        <v>0</v>
      </c>
      <c r="J347" s="63"/>
      <c r="K347" s="63">
        <v>0</v>
      </c>
      <c r="L347" s="33" t="e">
        <f>VLOOKUP(F:F,[1]PdC!$J$5:$T$1165,17,0)</f>
        <v>#N/A</v>
      </c>
      <c r="M347" s="46"/>
      <c r="N347" s="22"/>
      <c r="Q347" s="1">
        <f>+IFERROR(VLOOKUP(C347,#REF!,3,0),0)</f>
        <v>0</v>
      </c>
      <c r="T347" s="1" t="e">
        <f>VLOOKUP(F:F,[1]PdC!$F$5:$AE$1164,31,0)</f>
        <v>#REF!</v>
      </c>
      <c r="W347" s="33"/>
    </row>
    <row r="348" spans="1:23" ht="15" customHeight="1" x14ac:dyDescent="0.25">
      <c r="A348" s="16"/>
      <c r="B348" s="29" t="s">
        <v>8</v>
      </c>
      <c r="C348" s="70" t="s">
        <v>764</v>
      </c>
      <c r="D348" s="70">
        <v>70613000025</v>
      </c>
      <c r="E348" s="30" t="s">
        <v>775</v>
      </c>
      <c r="F348" s="30" t="s">
        <v>775</v>
      </c>
      <c r="G348" s="31" t="s">
        <v>776</v>
      </c>
      <c r="H348" s="29" t="s">
        <v>18</v>
      </c>
      <c r="I348" s="63">
        <v>0</v>
      </c>
      <c r="J348" s="63">
        <v>0</v>
      </c>
      <c r="K348" s="63">
        <v>0</v>
      </c>
      <c r="L348" s="33"/>
      <c r="M348" s="46"/>
      <c r="N348" s="22"/>
      <c r="Q348" s="1">
        <f>+IFERROR(VLOOKUP(C348,#REF!,3,0),0)</f>
        <v>0</v>
      </c>
      <c r="T348" s="1" t="e">
        <f>VLOOKUP(F:F,[1]PdC!$F$5:$AE$1164,31,0)</f>
        <v>#REF!</v>
      </c>
      <c r="W348" s="33"/>
    </row>
    <row r="349" spans="1:23" ht="15" customHeight="1" x14ac:dyDescent="0.25">
      <c r="A349" s="16"/>
      <c r="B349" s="29" t="s">
        <v>8</v>
      </c>
      <c r="C349" s="70" t="s">
        <v>764</v>
      </c>
      <c r="D349" s="70">
        <v>70613000030</v>
      </c>
      <c r="E349" s="30" t="s">
        <v>777</v>
      </c>
      <c r="F349" s="30" t="s">
        <v>777</v>
      </c>
      <c r="G349" s="31" t="s">
        <v>778</v>
      </c>
      <c r="H349" s="29" t="s">
        <v>18</v>
      </c>
      <c r="I349" s="63">
        <v>0</v>
      </c>
      <c r="J349" s="63">
        <v>0</v>
      </c>
      <c r="K349" s="63">
        <v>0</v>
      </c>
      <c r="L349" s="33"/>
      <c r="M349" s="46"/>
      <c r="N349" s="22"/>
      <c r="Q349" s="1">
        <f>+IFERROR(VLOOKUP(C349,#REF!,3,0),0)</f>
        <v>0</v>
      </c>
      <c r="T349" s="1" t="e">
        <f>VLOOKUP(F:F,[1]PdC!$F$5:$AE$1164,31,0)</f>
        <v>#REF!</v>
      </c>
      <c r="W349" s="33"/>
    </row>
    <row r="350" spans="1:23" ht="15" customHeight="1" x14ac:dyDescent="0.25">
      <c r="A350" s="34" t="s">
        <v>779</v>
      </c>
      <c r="B350" s="29" t="s">
        <v>8</v>
      </c>
      <c r="C350" s="70" t="s">
        <v>764</v>
      </c>
      <c r="D350" s="70">
        <v>70613000035</v>
      </c>
      <c r="E350" s="30" t="s">
        <v>780</v>
      </c>
      <c r="F350" s="30" t="s">
        <v>780</v>
      </c>
      <c r="G350" s="31" t="s">
        <v>781</v>
      </c>
      <c r="H350" s="29" t="s">
        <v>18</v>
      </c>
      <c r="I350" s="63">
        <v>311836.32</v>
      </c>
      <c r="J350" s="63"/>
      <c r="K350" s="63">
        <v>311836.32</v>
      </c>
      <c r="L350" s="33" t="e">
        <f>VLOOKUP(F:F,[1]PdC!$J$5:$T$1165,17,0)</f>
        <v>#N/A</v>
      </c>
      <c r="M350" s="46"/>
      <c r="N350" s="22"/>
      <c r="Q350" s="1">
        <f>+IFERROR(VLOOKUP(C350,#REF!,3,0),0)</f>
        <v>0</v>
      </c>
      <c r="T350" s="1" t="e">
        <f>VLOOKUP(F:F,[1]PdC!$F$5:$AE$1164,31,0)</f>
        <v>#REF!</v>
      </c>
      <c r="W350" s="33"/>
    </row>
    <row r="351" spans="1:23" ht="15" customHeight="1" x14ac:dyDescent="0.25">
      <c r="A351" s="34" t="s">
        <v>779</v>
      </c>
      <c r="B351" s="29" t="s">
        <v>8</v>
      </c>
      <c r="C351" s="70" t="s">
        <v>764</v>
      </c>
      <c r="D351" s="70">
        <v>70613000040</v>
      </c>
      <c r="E351" s="30" t="s">
        <v>782</v>
      </c>
      <c r="F351" s="30" t="s">
        <v>782</v>
      </c>
      <c r="G351" s="31" t="s">
        <v>783</v>
      </c>
      <c r="H351" s="29" t="s">
        <v>18</v>
      </c>
      <c r="I351" s="63">
        <v>107569.1</v>
      </c>
      <c r="J351" s="63"/>
      <c r="K351" s="63">
        <v>107569.1</v>
      </c>
      <c r="L351" s="33" t="e">
        <f>VLOOKUP(F:F,[1]PdC!$J$5:$T$1165,17,0)</f>
        <v>#N/A</v>
      </c>
      <c r="M351" s="40"/>
      <c r="N351" s="22"/>
      <c r="Q351" s="1">
        <f>+IFERROR(VLOOKUP(C351,#REF!,3,0),0)</f>
        <v>0</v>
      </c>
      <c r="T351" s="1" t="e">
        <f>VLOOKUP(F:F,[1]PdC!$F$5:$AE$1164,31,0)</f>
        <v>#REF!</v>
      </c>
      <c r="W351" s="33"/>
    </row>
    <row r="352" spans="1:23" ht="15" customHeight="1" x14ac:dyDescent="0.25">
      <c r="A352" s="34" t="s">
        <v>784</v>
      </c>
      <c r="B352" s="29" t="s">
        <v>8</v>
      </c>
      <c r="C352" s="70" t="s">
        <v>764</v>
      </c>
      <c r="D352" s="70">
        <v>70613000041</v>
      </c>
      <c r="E352" s="30" t="s">
        <v>785</v>
      </c>
      <c r="F352" s="30" t="s">
        <v>785</v>
      </c>
      <c r="G352" s="31" t="s">
        <v>786</v>
      </c>
      <c r="H352" s="29" t="s">
        <v>18</v>
      </c>
      <c r="I352" s="63">
        <v>0</v>
      </c>
      <c r="J352" s="63"/>
      <c r="K352" s="63">
        <v>0</v>
      </c>
      <c r="L352" s="33" t="e">
        <f>VLOOKUP(F:F,[1]PdC!$J$5:$T$1165,17,0)</f>
        <v>#N/A</v>
      </c>
      <c r="M352" s="40"/>
      <c r="N352" s="22"/>
      <c r="Q352" s="1">
        <f>+IFERROR(VLOOKUP(C352,#REF!,3,0),0)</f>
        <v>0</v>
      </c>
      <c r="T352" s="1" t="e">
        <f>VLOOKUP(F:F,[1]PdC!$F$5:$AE$1164,31,0)</f>
        <v>#REF!</v>
      </c>
      <c r="W352" s="33"/>
    </row>
    <row r="353" spans="1:23" ht="15" customHeight="1" x14ac:dyDescent="0.25">
      <c r="A353" s="34" t="s">
        <v>784</v>
      </c>
      <c r="B353" s="29" t="s">
        <v>8</v>
      </c>
      <c r="C353" s="70" t="s">
        <v>764</v>
      </c>
      <c r="D353" s="70">
        <v>70613000042</v>
      </c>
      <c r="E353" s="30" t="s">
        <v>787</v>
      </c>
      <c r="F353" s="30" t="s">
        <v>787</v>
      </c>
      <c r="G353" s="31" t="s">
        <v>788</v>
      </c>
      <c r="H353" s="29" t="s">
        <v>18</v>
      </c>
      <c r="I353" s="63">
        <v>0</v>
      </c>
      <c r="J353" s="63"/>
      <c r="K353" s="63">
        <v>0</v>
      </c>
      <c r="L353" s="33" t="e">
        <f>VLOOKUP(F:F,[1]PdC!$J$5:$T$1165,17,0)</f>
        <v>#N/A</v>
      </c>
      <c r="M353" s="40"/>
      <c r="N353" s="22"/>
      <c r="Q353" s="1">
        <f>+IFERROR(VLOOKUP(C353,#REF!,3,0),0)</f>
        <v>0</v>
      </c>
      <c r="T353" s="1" t="e">
        <f>VLOOKUP(F:F,[1]PdC!$F$5:$AE$1164,31,0)</f>
        <v>#REF!</v>
      </c>
      <c r="W353" s="33"/>
    </row>
    <row r="354" spans="1:23" ht="15" customHeight="1" x14ac:dyDescent="0.25">
      <c r="A354" s="34" t="s">
        <v>784</v>
      </c>
      <c r="B354" s="29" t="s">
        <v>8</v>
      </c>
      <c r="C354" s="70" t="s">
        <v>764</v>
      </c>
      <c r="D354" s="70">
        <v>70613000045</v>
      </c>
      <c r="E354" s="30" t="s">
        <v>789</v>
      </c>
      <c r="F354" s="30" t="s">
        <v>789</v>
      </c>
      <c r="G354" s="31" t="s">
        <v>790</v>
      </c>
      <c r="H354" s="29" t="s">
        <v>18</v>
      </c>
      <c r="I354" s="63">
        <v>116428</v>
      </c>
      <c r="J354" s="63"/>
      <c r="K354" s="63">
        <v>116428</v>
      </c>
      <c r="L354" s="33" t="e">
        <f>VLOOKUP(F:F,[1]PdC!$J$5:$T$1165,17,0)</f>
        <v>#N/A</v>
      </c>
      <c r="M354" s="40"/>
      <c r="N354" s="22"/>
      <c r="Q354" s="1">
        <f>+IFERROR(VLOOKUP(C354,#REF!,3,0),0)</f>
        <v>0</v>
      </c>
      <c r="T354" s="1" t="e">
        <f>VLOOKUP(F:F,[1]PdC!$F$5:$AE$1164,31,0)</f>
        <v>#REF!</v>
      </c>
      <c r="W354" s="33"/>
    </row>
    <row r="355" spans="1:23" ht="15" customHeight="1" x14ac:dyDescent="0.25">
      <c r="A355" s="34" t="s">
        <v>784</v>
      </c>
      <c r="B355" s="29" t="s">
        <v>8</v>
      </c>
      <c r="C355" s="70" t="s">
        <v>764</v>
      </c>
      <c r="D355" s="70">
        <v>70613000047</v>
      </c>
      <c r="E355" s="30" t="s">
        <v>791</v>
      </c>
      <c r="F355" s="30" t="s">
        <v>791</v>
      </c>
      <c r="G355" s="31" t="s">
        <v>792</v>
      </c>
      <c r="H355" s="29" t="s">
        <v>18</v>
      </c>
      <c r="I355" s="63">
        <v>1300000</v>
      </c>
      <c r="J355" s="63"/>
      <c r="K355" s="63">
        <v>1300000</v>
      </c>
      <c r="L355" s="33" t="e">
        <f>VLOOKUP(F:F,[1]PdC!$J$5:$T$1165,17,0)</f>
        <v>#N/A</v>
      </c>
      <c r="M355" s="40"/>
      <c r="N355" s="22"/>
      <c r="Q355" s="1">
        <f>+IFERROR(VLOOKUP(C355,#REF!,3,0),0)</f>
        <v>0</v>
      </c>
      <c r="T355" s="1" t="e">
        <f>VLOOKUP(F:F,[1]PdC!$F$5:$AE$1164,31,0)</f>
        <v>#REF!</v>
      </c>
      <c r="W355" s="33"/>
    </row>
    <row r="356" spans="1:23" ht="15" customHeight="1" x14ac:dyDescent="0.25">
      <c r="A356" s="34" t="s">
        <v>784</v>
      </c>
      <c r="B356" s="29" t="s">
        <v>8</v>
      </c>
      <c r="C356" s="70" t="s">
        <v>764</v>
      </c>
      <c r="D356" s="70">
        <v>70613000049</v>
      </c>
      <c r="E356" s="30" t="s">
        <v>793</v>
      </c>
      <c r="F356" s="30" t="s">
        <v>793</v>
      </c>
      <c r="G356" s="31" t="s">
        <v>794</v>
      </c>
      <c r="H356" s="29" t="s">
        <v>18</v>
      </c>
      <c r="I356" s="63">
        <v>53972.02</v>
      </c>
      <c r="J356" s="63"/>
      <c r="K356" s="63">
        <v>53972.02</v>
      </c>
      <c r="L356" s="33" t="e">
        <f>VLOOKUP(F:F,[1]PdC!$J$5:$T$1165,17,0)</f>
        <v>#N/A</v>
      </c>
      <c r="M356" s="40"/>
      <c r="N356" s="22"/>
      <c r="Q356" s="1">
        <f>+IFERROR(VLOOKUP(C356,#REF!,3,0),0)</f>
        <v>0</v>
      </c>
      <c r="T356" s="1" t="e">
        <f>VLOOKUP(F:F,[1]PdC!$F$5:$AE$1164,31,0)</f>
        <v>#REF!</v>
      </c>
      <c r="W356" s="33"/>
    </row>
    <row r="357" spans="1:23" ht="15" customHeight="1" x14ac:dyDescent="0.25">
      <c r="A357" s="34" t="s">
        <v>784</v>
      </c>
      <c r="B357" s="29" t="s">
        <v>8</v>
      </c>
      <c r="C357" s="70" t="s">
        <v>795</v>
      </c>
      <c r="D357" s="70">
        <v>70613000050</v>
      </c>
      <c r="E357" s="30" t="s">
        <v>796</v>
      </c>
      <c r="F357" s="30" t="s">
        <v>796</v>
      </c>
      <c r="G357" s="31" t="s">
        <v>797</v>
      </c>
      <c r="H357" s="29" t="s">
        <v>18</v>
      </c>
      <c r="I357" s="63">
        <v>185525.39</v>
      </c>
      <c r="J357" s="63"/>
      <c r="K357" s="63">
        <v>185525.39</v>
      </c>
      <c r="L357" s="33" t="e">
        <f>VLOOKUP(F:F,[1]PdC!$J$5:$T$1165,17,0)</f>
        <v>#N/A</v>
      </c>
      <c r="M357" s="40"/>
      <c r="N357" s="22"/>
      <c r="Q357" s="1">
        <f>+IFERROR(VLOOKUP(C357,#REF!,3,0),0)</f>
        <v>0</v>
      </c>
      <c r="T357" s="1" t="e">
        <f>VLOOKUP(F:F,[1]PdC!$F$5:$AE$1164,31,0)</f>
        <v>#REF!</v>
      </c>
      <c r="W357" s="33"/>
    </row>
    <row r="358" spans="1:23" ht="15" customHeight="1" x14ac:dyDescent="0.25">
      <c r="A358" s="34" t="s">
        <v>784</v>
      </c>
      <c r="B358" s="29" t="s">
        <v>8</v>
      </c>
      <c r="C358" s="70" t="s">
        <v>764</v>
      </c>
      <c r="D358" s="70">
        <v>70613000055</v>
      </c>
      <c r="E358" s="30" t="s">
        <v>798</v>
      </c>
      <c r="F358" s="30" t="s">
        <v>798</v>
      </c>
      <c r="G358" s="31" t="s">
        <v>799</v>
      </c>
      <c r="H358" s="29" t="s">
        <v>18</v>
      </c>
      <c r="I358" s="63">
        <v>572904.38</v>
      </c>
      <c r="J358" s="63"/>
      <c r="K358" s="63">
        <v>572904.38</v>
      </c>
      <c r="L358" s="33" t="e">
        <f>VLOOKUP(F:F,[1]PdC!$J$5:$T$1165,17,0)</f>
        <v>#N/A</v>
      </c>
      <c r="M358" s="40"/>
      <c r="N358" s="22"/>
      <c r="Q358" s="1">
        <f>+IFERROR(VLOOKUP(C358,#REF!,3,0),0)</f>
        <v>0</v>
      </c>
      <c r="T358" s="1" t="e">
        <f>VLOOKUP(F:F,[1]PdC!$F$5:$AE$1164,31,0)</f>
        <v>#REF!</v>
      </c>
      <c r="W358" s="33"/>
    </row>
    <row r="359" spans="1:23" ht="15" customHeight="1" x14ac:dyDescent="0.25">
      <c r="A359" s="34" t="s">
        <v>784</v>
      </c>
      <c r="B359" s="29" t="s">
        <v>8</v>
      </c>
      <c r="C359" s="70" t="s">
        <v>764</v>
      </c>
      <c r="D359" s="70">
        <v>70613000060</v>
      </c>
      <c r="E359" s="30" t="s">
        <v>800</v>
      </c>
      <c r="F359" s="30" t="s">
        <v>800</v>
      </c>
      <c r="G359" s="31" t="s">
        <v>801</v>
      </c>
      <c r="H359" s="29" t="s">
        <v>18</v>
      </c>
      <c r="I359" s="63">
        <v>0</v>
      </c>
      <c r="J359" s="63"/>
      <c r="K359" s="63">
        <v>0</v>
      </c>
      <c r="L359" s="33"/>
      <c r="M359" s="46"/>
      <c r="N359" s="22"/>
      <c r="Q359" s="1">
        <f>+IFERROR(VLOOKUP(C359,#REF!,3,0),0)</f>
        <v>0</v>
      </c>
      <c r="T359" s="1" t="e">
        <f>VLOOKUP(F:F,[1]PdC!$F$5:$AE$1164,31,0)</f>
        <v>#REF!</v>
      </c>
      <c r="W359" s="33"/>
    </row>
    <row r="360" spans="1:23" ht="15" customHeight="1" x14ac:dyDescent="0.25">
      <c r="A360" s="34" t="s">
        <v>784</v>
      </c>
      <c r="B360" s="29" t="s">
        <v>8</v>
      </c>
      <c r="C360" s="70" t="s">
        <v>764</v>
      </c>
      <c r="D360" s="70">
        <v>70613000065</v>
      </c>
      <c r="E360" s="30" t="s">
        <v>802</v>
      </c>
      <c r="F360" s="30" t="s">
        <v>802</v>
      </c>
      <c r="G360" s="31" t="s">
        <v>803</v>
      </c>
      <c r="H360" s="29" t="s">
        <v>18</v>
      </c>
      <c r="I360" s="63">
        <v>1612.34</v>
      </c>
      <c r="J360" s="63"/>
      <c r="K360" s="63">
        <v>1612.34</v>
      </c>
      <c r="L360" s="33" t="e">
        <f>VLOOKUP(F:F,[1]PdC!$J$5:$T$1165,17,0)</f>
        <v>#N/A</v>
      </c>
      <c r="M360" s="46"/>
      <c r="N360" s="22"/>
      <c r="Q360" s="1">
        <f>+IFERROR(VLOOKUP(C360,#REF!,3,0),0)</f>
        <v>0</v>
      </c>
      <c r="T360" s="1" t="e">
        <f>VLOOKUP(F:F,[1]PdC!$F$5:$AE$1164,31,0)</f>
        <v>#REF!</v>
      </c>
      <c r="W360" s="33"/>
    </row>
    <row r="361" spans="1:23" ht="15" customHeight="1" x14ac:dyDescent="0.25">
      <c r="A361" s="34" t="s">
        <v>784</v>
      </c>
      <c r="B361" s="29" t="s">
        <v>8</v>
      </c>
      <c r="C361" s="70" t="s">
        <v>804</v>
      </c>
      <c r="D361" s="70">
        <v>70613000100</v>
      </c>
      <c r="E361" s="30" t="s">
        <v>805</v>
      </c>
      <c r="F361" s="30" t="s">
        <v>805</v>
      </c>
      <c r="G361" s="31" t="s">
        <v>806</v>
      </c>
      <c r="H361" s="29" t="s">
        <v>18</v>
      </c>
      <c r="I361" s="63">
        <v>0</v>
      </c>
      <c r="J361" s="63"/>
      <c r="K361" s="63">
        <v>0</v>
      </c>
      <c r="L361" s="33" t="e">
        <f>VLOOKUP(F:F,[1]PdC!$J$5:$T$1165,17,0)</f>
        <v>#N/A</v>
      </c>
      <c r="M361" s="40"/>
      <c r="N361" s="22"/>
      <c r="Q361" s="1">
        <f>+IFERROR(VLOOKUP(C361,#REF!,3,0),0)</f>
        <v>0</v>
      </c>
      <c r="T361" s="1" t="e">
        <f>VLOOKUP(F:F,[1]PdC!$F$5:$AE$1164,31,0)</f>
        <v>#REF!</v>
      </c>
      <c r="W361" s="33"/>
    </row>
    <row r="362" spans="1:23" ht="15" customHeight="1" x14ac:dyDescent="0.25">
      <c r="A362" s="34" t="s">
        <v>784</v>
      </c>
      <c r="B362" s="29" t="s">
        <v>8</v>
      </c>
      <c r="C362" s="70" t="s">
        <v>804</v>
      </c>
      <c r="D362" s="70">
        <v>70613000105</v>
      </c>
      <c r="E362" s="30" t="s">
        <v>807</v>
      </c>
      <c r="F362" s="30" t="s">
        <v>807</v>
      </c>
      <c r="G362" s="31" t="s">
        <v>808</v>
      </c>
      <c r="H362" s="29" t="s">
        <v>18</v>
      </c>
      <c r="I362" s="63">
        <v>0</v>
      </c>
      <c r="J362" s="63"/>
      <c r="K362" s="63">
        <v>0</v>
      </c>
      <c r="L362" s="33" t="e">
        <f>VLOOKUP(F:F,[1]PdC!$J$5:$T$1165,17,0)</f>
        <v>#N/A</v>
      </c>
      <c r="M362" s="46"/>
      <c r="N362" s="22"/>
      <c r="Q362" s="1">
        <f>+IFERROR(VLOOKUP(C362,#REF!,3,0),0)</f>
        <v>0</v>
      </c>
      <c r="T362" s="1" t="e">
        <f>VLOOKUP(F:F,[1]PdC!$F$5:$AE$1164,31,0)</f>
        <v>#REF!</v>
      </c>
      <c r="W362" s="33"/>
    </row>
    <row r="363" spans="1:23" ht="15" customHeight="1" x14ac:dyDescent="0.25">
      <c r="A363" s="34" t="s">
        <v>784</v>
      </c>
      <c r="B363" s="29" t="s">
        <v>8</v>
      </c>
      <c r="C363" s="70" t="s">
        <v>809</v>
      </c>
      <c r="D363" s="70">
        <v>70613000110</v>
      </c>
      <c r="E363" s="30" t="s">
        <v>810</v>
      </c>
      <c r="F363" s="30" t="s">
        <v>810</v>
      </c>
      <c r="G363" s="31" t="s">
        <v>811</v>
      </c>
      <c r="H363" s="29" t="s">
        <v>18</v>
      </c>
      <c r="I363" s="63">
        <v>10432.52</v>
      </c>
      <c r="J363" s="63"/>
      <c r="K363" s="63">
        <v>10432.52</v>
      </c>
      <c r="L363" s="33" t="e">
        <f>VLOOKUP(F:F,[1]PdC!$J$5:$T$1165,17,0)</f>
        <v>#N/A</v>
      </c>
      <c r="M363" s="46"/>
      <c r="N363" s="22"/>
      <c r="Q363" s="1">
        <f>+IFERROR(VLOOKUP(C363,#REF!,3,0),0)</f>
        <v>0</v>
      </c>
      <c r="T363" s="1" t="e">
        <f>VLOOKUP(F:F,[1]PdC!$F$5:$AE$1164,31,0)</f>
        <v>#REF!</v>
      </c>
      <c r="W363" s="33"/>
    </row>
    <row r="364" spans="1:23" ht="15" customHeight="1" x14ac:dyDescent="0.25">
      <c r="A364" s="34" t="s">
        <v>784</v>
      </c>
      <c r="B364" s="29" t="s">
        <v>8</v>
      </c>
      <c r="C364" s="70" t="s">
        <v>812</v>
      </c>
      <c r="D364" s="70">
        <v>70613000115</v>
      </c>
      <c r="E364" s="30" t="s">
        <v>813</v>
      </c>
      <c r="F364" s="30" t="s">
        <v>813</v>
      </c>
      <c r="G364" s="31" t="s">
        <v>814</v>
      </c>
      <c r="H364" s="29" t="s">
        <v>18</v>
      </c>
      <c r="I364" s="63">
        <v>0</v>
      </c>
      <c r="J364" s="63"/>
      <c r="K364" s="63">
        <v>0</v>
      </c>
      <c r="L364" s="33" t="e">
        <f>VLOOKUP(F:F,[1]PdC!$J$5:$T$1165,17,0)</f>
        <v>#N/A</v>
      </c>
      <c r="M364" s="40"/>
      <c r="N364" s="22"/>
      <c r="Q364" s="1">
        <f>+IFERROR(VLOOKUP(C364,#REF!,3,0),0)</f>
        <v>0</v>
      </c>
      <c r="T364" s="1" t="e">
        <f>VLOOKUP(F:F,[1]PdC!$F$5:$AE$1164,31,0)</f>
        <v>#REF!</v>
      </c>
      <c r="W364" s="33"/>
    </row>
    <row r="365" spans="1:23" ht="15" customHeight="1" x14ac:dyDescent="0.25">
      <c r="A365" s="34" t="s">
        <v>784</v>
      </c>
      <c r="B365" s="29" t="s">
        <v>8</v>
      </c>
      <c r="C365" s="70" t="s">
        <v>764</v>
      </c>
      <c r="D365" s="70">
        <v>70613000016</v>
      </c>
      <c r="E365" s="30" t="s">
        <v>815</v>
      </c>
      <c r="F365" s="30" t="s">
        <v>815</v>
      </c>
      <c r="G365" s="31" t="s">
        <v>816</v>
      </c>
      <c r="H365" s="29" t="s">
        <v>18</v>
      </c>
      <c r="I365" s="63">
        <v>0</v>
      </c>
      <c r="J365" s="63"/>
      <c r="K365" s="63">
        <v>0</v>
      </c>
      <c r="L365" s="33" t="e">
        <f>VLOOKUP(F:F,[1]PdC!$J$5:$T$1165,17,0)</f>
        <v>#N/A</v>
      </c>
      <c r="M365" s="40"/>
      <c r="N365" s="22"/>
      <c r="Q365" s="1">
        <f>+IFERROR(VLOOKUP(C365,#REF!,3,0),0)</f>
        <v>0</v>
      </c>
      <c r="T365" s="1" t="e">
        <f>VLOOKUP(F:F,[1]PdC!$F$5:$AE$1164,31,0)</f>
        <v>#N/A</v>
      </c>
      <c r="W365" s="33"/>
    </row>
    <row r="366" spans="1:23" ht="15" customHeight="1" x14ac:dyDescent="0.25">
      <c r="A366" s="34" t="s">
        <v>784</v>
      </c>
      <c r="B366" s="29" t="s">
        <v>8</v>
      </c>
      <c r="C366" s="70" t="s">
        <v>764</v>
      </c>
      <c r="D366" s="70">
        <v>70613000017</v>
      </c>
      <c r="E366" s="30" t="s">
        <v>817</v>
      </c>
      <c r="F366" s="30" t="s">
        <v>817</v>
      </c>
      <c r="G366" s="31" t="s">
        <v>818</v>
      </c>
      <c r="H366" s="29" t="s">
        <v>18</v>
      </c>
      <c r="I366" s="63">
        <v>0</v>
      </c>
      <c r="J366" s="63"/>
      <c r="K366" s="63">
        <v>0</v>
      </c>
      <c r="L366" s="33" t="e">
        <f>VLOOKUP(F:F,[1]PdC!$J$5:$T$1165,17,0)</f>
        <v>#N/A</v>
      </c>
      <c r="M366" s="40"/>
      <c r="N366" s="22"/>
      <c r="Q366" s="1">
        <f>+IFERROR(VLOOKUP(C366,#REF!,3,0),0)</f>
        <v>0</v>
      </c>
      <c r="T366" s="1" t="e">
        <f>VLOOKUP(F:F,[1]PdC!$F$5:$AE$1164,31,0)</f>
        <v>#N/A</v>
      </c>
      <c r="W366" s="33"/>
    </row>
    <row r="367" spans="1:23" ht="15" customHeight="1" x14ac:dyDescent="0.25">
      <c r="A367" s="34" t="s">
        <v>784</v>
      </c>
      <c r="B367" s="29" t="s">
        <v>8</v>
      </c>
      <c r="C367" s="70" t="s">
        <v>764</v>
      </c>
      <c r="D367" s="70">
        <v>70613000018</v>
      </c>
      <c r="E367" s="30" t="s">
        <v>819</v>
      </c>
      <c r="F367" s="30" t="s">
        <v>819</v>
      </c>
      <c r="G367" s="31" t="s">
        <v>820</v>
      </c>
      <c r="H367" s="29" t="s">
        <v>18</v>
      </c>
      <c r="I367" s="63">
        <v>0</v>
      </c>
      <c r="J367" s="63"/>
      <c r="K367" s="63">
        <v>0</v>
      </c>
      <c r="L367" s="33" t="e">
        <f>VLOOKUP(F:F,[1]PdC!$J$5:$T$1165,17,0)</f>
        <v>#N/A</v>
      </c>
      <c r="M367" s="40"/>
      <c r="N367" s="22"/>
      <c r="Q367" s="1">
        <f>+IFERROR(VLOOKUP(C367,#REF!,3,0),0)</f>
        <v>0</v>
      </c>
      <c r="T367" s="1" t="e">
        <f>VLOOKUP(F:F,[1]PdC!$F$5:$AE$1164,31,0)</f>
        <v>#N/A</v>
      </c>
      <c r="W367" s="33"/>
    </row>
    <row r="368" spans="1:23" ht="15" customHeight="1" x14ac:dyDescent="0.25">
      <c r="A368" s="34" t="s">
        <v>784</v>
      </c>
      <c r="B368" s="29" t="s">
        <v>8</v>
      </c>
      <c r="C368" s="70" t="s">
        <v>764</v>
      </c>
      <c r="D368" s="70">
        <v>70613000119</v>
      </c>
      <c r="E368" s="30" t="s">
        <v>821</v>
      </c>
      <c r="F368" s="30" t="s">
        <v>821</v>
      </c>
      <c r="G368" s="31" t="s">
        <v>822</v>
      </c>
      <c r="H368" s="29" t="s">
        <v>18</v>
      </c>
      <c r="I368" s="63">
        <v>0</v>
      </c>
      <c r="J368" s="63"/>
      <c r="K368" s="63">
        <v>0</v>
      </c>
      <c r="L368" s="33" t="e">
        <f>VLOOKUP(F:F,[1]PdC!$J$5:$T$1165,17,0)</f>
        <v>#N/A</v>
      </c>
      <c r="M368" s="40"/>
      <c r="N368" s="22"/>
      <c r="Q368" s="1">
        <f>+IFERROR(VLOOKUP(C368,#REF!,3,0),0)</f>
        <v>0</v>
      </c>
      <c r="T368" s="1" t="e">
        <f>VLOOKUP(F:F,[1]PdC!$F$5:$AE$1164,31,0)</f>
        <v>#N/A</v>
      </c>
      <c r="W368" s="33"/>
    </row>
    <row r="369" spans="1:23" ht="15" customHeight="1" x14ac:dyDescent="0.25">
      <c r="A369" s="34" t="s">
        <v>784</v>
      </c>
      <c r="B369" s="29" t="s">
        <v>8</v>
      </c>
      <c r="C369" s="70" t="s">
        <v>764</v>
      </c>
      <c r="D369" s="70">
        <v>70613000120</v>
      </c>
      <c r="E369" s="30" t="s">
        <v>823</v>
      </c>
      <c r="F369" s="30" t="s">
        <v>823</v>
      </c>
      <c r="G369" s="31" t="s">
        <v>824</v>
      </c>
      <c r="H369" s="29" t="s">
        <v>18</v>
      </c>
      <c r="I369" s="63">
        <v>0</v>
      </c>
      <c r="J369" s="63"/>
      <c r="K369" s="63">
        <v>0</v>
      </c>
      <c r="L369" s="33" t="e">
        <f>VLOOKUP(F:F,[1]PdC!$J$5:$T$1165,17,0)</f>
        <v>#N/A</v>
      </c>
      <c r="M369" s="40"/>
      <c r="N369" s="22"/>
      <c r="Q369" s="1">
        <f>+IFERROR(VLOOKUP(C369,#REF!,3,0),0)</f>
        <v>0</v>
      </c>
      <c r="T369" s="1" t="e">
        <f>VLOOKUP(F:F,[1]PdC!$F$5:$AE$1164,31,0)</f>
        <v>#N/A</v>
      </c>
      <c r="W369" s="33"/>
    </row>
    <row r="370" spans="1:23" ht="15" customHeight="1" x14ac:dyDescent="0.25">
      <c r="A370" s="34" t="s">
        <v>784</v>
      </c>
      <c r="B370" s="29" t="s">
        <v>8</v>
      </c>
      <c r="C370" s="70" t="s">
        <v>804</v>
      </c>
      <c r="D370" s="70"/>
      <c r="E370" s="30">
        <v>70613000135</v>
      </c>
      <c r="F370" s="30">
        <v>70613000135</v>
      </c>
      <c r="G370" s="31" t="s">
        <v>825</v>
      </c>
      <c r="H370" s="29" t="s">
        <v>18</v>
      </c>
      <c r="I370" s="63">
        <v>0</v>
      </c>
      <c r="J370" s="63"/>
      <c r="K370" s="63">
        <v>0</v>
      </c>
      <c r="L370" s="33" t="e">
        <f>VLOOKUP(F:F,[1]PdC!$J$5:$T$1165,17,0)</f>
        <v>#N/A</v>
      </c>
      <c r="M370" s="40"/>
      <c r="N370" s="22"/>
      <c r="Q370" s="1">
        <f>+IFERROR(VLOOKUP(C370,#REF!,3,0),0)</f>
        <v>0</v>
      </c>
      <c r="T370" s="1" t="e">
        <f>VLOOKUP(F:F,[1]PdC!$F$5:$AE$1164,31,0)</f>
        <v>#N/A</v>
      </c>
      <c r="W370" s="33"/>
    </row>
    <row r="371" spans="1:23" ht="15" customHeight="1" x14ac:dyDescent="0.25">
      <c r="A371" s="34" t="s">
        <v>784</v>
      </c>
      <c r="B371" s="29" t="s">
        <v>8</v>
      </c>
      <c r="C371" s="70" t="s">
        <v>804</v>
      </c>
      <c r="D371" s="70"/>
      <c r="E371" s="30">
        <v>70613000140</v>
      </c>
      <c r="F371" s="30">
        <v>70613000140</v>
      </c>
      <c r="G371" s="31" t="s">
        <v>826</v>
      </c>
      <c r="H371" s="29" t="s">
        <v>18</v>
      </c>
      <c r="I371" s="63">
        <v>0</v>
      </c>
      <c r="J371" s="63"/>
      <c r="K371" s="63">
        <v>0</v>
      </c>
      <c r="L371" s="33" t="e">
        <f>VLOOKUP(F:F,[1]PdC!$J$5:$T$1165,17,0)</f>
        <v>#N/A</v>
      </c>
      <c r="M371" s="40"/>
      <c r="N371" s="22"/>
      <c r="Q371" s="1">
        <f>+IFERROR(VLOOKUP(C371,#REF!,3,0),0)</f>
        <v>0</v>
      </c>
      <c r="T371" s="1" t="e">
        <f>VLOOKUP(F:F,[1]PdC!$F$5:$AE$1164,31,0)</f>
        <v>#N/A</v>
      </c>
      <c r="W371" s="33"/>
    </row>
    <row r="372" spans="1:23" ht="15" customHeight="1" x14ac:dyDescent="0.25">
      <c r="A372" s="34" t="s">
        <v>784</v>
      </c>
      <c r="B372" s="29" t="s">
        <v>8</v>
      </c>
      <c r="C372" s="70" t="s">
        <v>804</v>
      </c>
      <c r="D372" s="70"/>
      <c r="E372" s="30">
        <v>70613000145</v>
      </c>
      <c r="F372" s="30">
        <v>70613000145</v>
      </c>
      <c r="G372" s="31" t="s">
        <v>827</v>
      </c>
      <c r="H372" s="29" t="s">
        <v>18</v>
      </c>
      <c r="I372" s="63">
        <v>0</v>
      </c>
      <c r="J372" s="63"/>
      <c r="K372" s="63">
        <v>0</v>
      </c>
      <c r="L372" s="33" t="e">
        <f>VLOOKUP(F:F,[1]PdC!$J$5:$T$1165,17,0)</f>
        <v>#N/A</v>
      </c>
      <c r="M372" s="46"/>
      <c r="N372" s="22"/>
      <c r="Q372" s="1">
        <f>+IFERROR(VLOOKUP(C372,#REF!,3,0),0)</f>
        <v>0</v>
      </c>
      <c r="T372" s="1" t="e">
        <f>VLOOKUP(F:F,[1]PdC!$F$5:$AE$1164,31,0)</f>
        <v>#N/A</v>
      </c>
      <c r="W372" s="33"/>
    </row>
    <row r="373" spans="1:23" ht="15" customHeight="1" x14ac:dyDescent="0.25">
      <c r="A373" s="34" t="s">
        <v>784</v>
      </c>
      <c r="B373" s="29" t="s">
        <v>8</v>
      </c>
      <c r="C373" s="70" t="s">
        <v>804</v>
      </c>
      <c r="D373" s="70"/>
      <c r="E373" s="30">
        <v>70613000150</v>
      </c>
      <c r="F373" s="30">
        <v>70613000150</v>
      </c>
      <c r="G373" s="31" t="s">
        <v>828</v>
      </c>
      <c r="H373" s="29" t="s">
        <v>18</v>
      </c>
      <c r="I373" s="63">
        <v>0</v>
      </c>
      <c r="J373" s="63"/>
      <c r="K373" s="63">
        <v>0</v>
      </c>
      <c r="L373" s="33" t="e">
        <f>VLOOKUP(F:F,[1]PdC!$J$5:$T$1165,17,0)</f>
        <v>#N/A</v>
      </c>
      <c r="M373" s="40"/>
      <c r="N373" s="22"/>
      <c r="Q373" s="1">
        <f>+IFERROR(VLOOKUP(C373,#REF!,3,0),0)</f>
        <v>0</v>
      </c>
      <c r="T373" s="1" t="e">
        <f>VLOOKUP(F:F,[1]PdC!$F$5:$AE$1164,31,0)</f>
        <v>#N/A</v>
      </c>
      <c r="W373" s="33"/>
    </row>
    <row r="374" spans="1:23" ht="15" customHeight="1" x14ac:dyDescent="0.25">
      <c r="A374" s="34" t="s">
        <v>784</v>
      </c>
      <c r="B374" s="29" t="s">
        <v>8</v>
      </c>
      <c r="C374" s="70" t="s">
        <v>804</v>
      </c>
      <c r="D374" s="70"/>
      <c r="E374" s="30">
        <v>70613000155</v>
      </c>
      <c r="F374" s="30">
        <v>70613000155</v>
      </c>
      <c r="G374" s="31" t="s">
        <v>829</v>
      </c>
      <c r="H374" s="29" t="s">
        <v>18</v>
      </c>
      <c r="I374" s="63">
        <v>0</v>
      </c>
      <c r="J374" s="63"/>
      <c r="K374" s="63">
        <v>0</v>
      </c>
      <c r="L374" s="33" t="e">
        <f>VLOOKUP(F:F,[1]PdC!$J$5:$T$1165,17,0)</f>
        <v>#N/A</v>
      </c>
      <c r="M374" s="40"/>
      <c r="N374" s="22"/>
      <c r="Q374" s="1">
        <f>+IFERROR(VLOOKUP(C374,#REF!,3,0),0)</f>
        <v>0</v>
      </c>
      <c r="T374" s="1" t="e">
        <f>VLOOKUP(F:F,[1]PdC!$F$5:$AE$1164,31,0)</f>
        <v>#N/A</v>
      </c>
      <c r="W374" s="33"/>
    </row>
    <row r="375" spans="1:23" ht="15" customHeight="1" x14ac:dyDescent="0.25">
      <c r="A375" s="34" t="s">
        <v>784</v>
      </c>
      <c r="B375" s="29" t="s">
        <v>8</v>
      </c>
      <c r="C375" s="70" t="s">
        <v>804</v>
      </c>
      <c r="D375" s="70"/>
      <c r="E375" s="30">
        <v>70613000160</v>
      </c>
      <c r="F375" s="30">
        <v>70613000160</v>
      </c>
      <c r="G375" s="31" t="s">
        <v>830</v>
      </c>
      <c r="H375" s="29" t="s">
        <v>18</v>
      </c>
      <c r="I375" s="63">
        <v>0</v>
      </c>
      <c r="J375" s="63"/>
      <c r="K375" s="63">
        <v>0</v>
      </c>
      <c r="L375" s="33" t="e">
        <f>VLOOKUP(F:F,[1]PdC!$J$5:$T$1165,17,0)</f>
        <v>#N/A</v>
      </c>
      <c r="M375" s="46"/>
      <c r="N375" s="22"/>
      <c r="Q375" s="1">
        <f>+IFERROR(VLOOKUP(C375,#REF!,3,0),0)</f>
        <v>0</v>
      </c>
      <c r="T375" s="1" t="e">
        <f>VLOOKUP(F:F,[1]PdC!$F$5:$AE$1164,31,0)</f>
        <v>#N/A</v>
      </c>
      <c r="W375" s="33"/>
    </row>
    <row r="376" spans="1:23" ht="15" customHeight="1" x14ac:dyDescent="0.25">
      <c r="A376" s="34" t="s">
        <v>779</v>
      </c>
      <c r="B376" s="29" t="s">
        <v>8</v>
      </c>
      <c r="C376" s="70" t="s">
        <v>764</v>
      </c>
      <c r="D376" s="70"/>
      <c r="E376" s="30" t="s">
        <v>831</v>
      </c>
      <c r="F376" s="30" t="s">
        <v>831</v>
      </c>
      <c r="G376" s="31" t="s">
        <v>832</v>
      </c>
      <c r="H376" s="29" t="s">
        <v>18</v>
      </c>
      <c r="I376" s="63">
        <v>21314.73</v>
      </c>
      <c r="J376" s="63"/>
      <c r="K376" s="63">
        <v>21314.73</v>
      </c>
      <c r="L376" s="33" t="e">
        <f>VLOOKUP(F:F,[1]PdC!$J$5:$T$1165,17,0)</f>
        <v>#N/A</v>
      </c>
      <c r="M376" s="40"/>
      <c r="N376" s="22"/>
      <c r="Q376" s="1">
        <f>+IFERROR(VLOOKUP(C376,#REF!,3,0),0)</f>
        <v>0</v>
      </c>
      <c r="T376" s="1" t="e">
        <f>VLOOKUP(F:F,[1]PdC!$F$5:$AE$1164,31,0)</f>
        <v>#REF!</v>
      </c>
      <c r="W376" s="33"/>
    </row>
    <row r="377" spans="1:23" ht="15" customHeight="1" x14ac:dyDescent="0.25">
      <c r="A377" s="34" t="s">
        <v>779</v>
      </c>
      <c r="B377" s="23" t="s">
        <v>8</v>
      </c>
      <c r="C377" s="24"/>
      <c r="D377" s="24">
        <v>706136</v>
      </c>
      <c r="E377" s="25" t="s">
        <v>833</v>
      </c>
      <c r="F377" s="25" t="s">
        <v>833</v>
      </c>
      <c r="G377" s="26" t="s">
        <v>834</v>
      </c>
      <c r="H377" s="26" t="s">
        <v>11</v>
      </c>
      <c r="I377" s="27">
        <v>0</v>
      </c>
      <c r="J377" s="27"/>
      <c r="K377" s="27">
        <v>0</v>
      </c>
      <c r="L377" s="33" t="e">
        <f>VLOOKUP(F:F,[1]PdC!$J$5:$T$1165,17,0)</f>
        <v>#N/A</v>
      </c>
      <c r="M377" s="40"/>
      <c r="N377" s="22"/>
      <c r="Q377" s="1">
        <f>+IFERROR(VLOOKUP(C377,#REF!,3,0),0)</f>
        <v>0</v>
      </c>
      <c r="T377" s="1" t="e">
        <f>VLOOKUP(F:F,[1]PdC!$F$5:$AE$1164,31,0)</f>
        <v>#REF!</v>
      </c>
      <c r="W377" s="33"/>
    </row>
    <row r="378" spans="1:23" ht="15" customHeight="1" x14ac:dyDescent="0.25">
      <c r="A378" s="34" t="s">
        <v>784</v>
      </c>
      <c r="B378" s="29" t="s">
        <v>8</v>
      </c>
      <c r="C378" s="70" t="s">
        <v>835</v>
      </c>
      <c r="D378" s="70">
        <v>70613600005</v>
      </c>
      <c r="E378" s="30" t="s">
        <v>836</v>
      </c>
      <c r="F378" s="30" t="s">
        <v>836</v>
      </c>
      <c r="G378" s="31" t="s">
        <v>837</v>
      </c>
      <c r="H378" s="29" t="s">
        <v>18</v>
      </c>
      <c r="I378" s="63">
        <v>0</v>
      </c>
      <c r="J378" s="63"/>
      <c r="K378" s="63">
        <v>0</v>
      </c>
      <c r="L378" s="33" t="e">
        <f>VLOOKUP(F:F,[1]PdC!$J$5:$T$1165,17,0)</f>
        <v>#N/A</v>
      </c>
      <c r="M378" s="46"/>
      <c r="N378" s="22"/>
      <c r="Q378" s="1">
        <f>+IFERROR(VLOOKUP(C378,#REF!,3,0),0)</f>
        <v>0</v>
      </c>
      <c r="T378" s="1" t="e">
        <f>VLOOKUP(F:F,[1]PdC!$F$5:$AE$1164,31,0)</f>
        <v>#REF!</v>
      </c>
      <c r="W378" s="33"/>
    </row>
    <row r="379" spans="1:23" ht="15" customHeight="1" x14ac:dyDescent="0.25">
      <c r="A379" s="34" t="s">
        <v>784</v>
      </c>
      <c r="B379" s="29" t="s">
        <v>8</v>
      </c>
      <c r="C379" s="70" t="s">
        <v>835</v>
      </c>
      <c r="D379" s="70">
        <v>70613600010</v>
      </c>
      <c r="E379" s="30" t="s">
        <v>838</v>
      </c>
      <c r="F379" s="30" t="s">
        <v>838</v>
      </c>
      <c r="G379" s="31" t="s">
        <v>839</v>
      </c>
      <c r="H379" s="29" t="s">
        <v>18</v>
      </c>
      <c r="I379" s="63">
        <v>0</v>
      </c>
      <c r="J379" s="63"/>
      <c r="K379" s="63">
        <v>0</v>
      </c>
      <c r="L379" s="33" t="e">
        <f>VLOOKUP(F:F,[1]PdC!$J$5:$T$1165,17,0)</f>
        <v>#N/A</v>
      </c>
      <c r="M379" s="40"/>
      <c r="N379" s="22"/>
      <c r="Q379" s="1">
        <f>+IFERROR(VLOOKUP(C379,#REF!,3,0),0)</f>
        <v>0</v>
      </c>
      <c r="T379" s="1" t="e">
        <f>VLOOKUP(F:F,[1]PdC!$F$5:$AE$1164,31,0)</f>
        <v>#REF!</v>
      </c>
      <c r="W379" s="33"/>
    </row>
    <row r="380" spans="1:23" ht="15" customHeight="1" x14ac:dyDescent="0.25">
      <c r="A380" s="34" t="s">
        <v>784</v>
      </c>
      <c r="B380" s="29" t="s">
        <v>8</v>
      </c>
      <c r="C380" s="70" t="s">
        <v>840</v>
      </c>
      <c r="D380" s="70">
        <v>70613600015</v>
      </c>
      <c r="E380" s="30" t="s">
        <v>841</v>
      </c>
      <c r="F380" s="30" t="s">
        <v>841</v>
      </c>
      <c r="G380" s="31" t="s">
        <v>842</v>
      </c>
      <c r="H380" s="29" t="s">
        <v>18</v>
      </c>
      <c r="I380" s="63">
        <v>2519246.17</v>
      </c>
      <c r="J380" s="63"/>
      <c r="K380" s="63">
        <v>2519246.17</v>
      </c>
      <c r="L380" s="33" t="e">
        <f>VLOOKUP(F:F,[1]PdC!$J$5:$T$1165,17,0)</f>
        <v>#N/A</v>
      </c>
      <c r="M380" s="40"/>
      <c r="N380" s="22"/>
      <c r="Q380" s="1">
        <f>+IFERROR(VLOOKUP(C380,#REF!,3,0),0)</f>
        <v>0</v>
      </c>
      <c r="T380" s="1" t="e">
        <f>VLOOKUP(F:F,[1]PdC!$F$5:$AE$1164,31,0)</f>
        <v>#REF!</v>
      </c>
      <c r="W380" s="33"/>
    </row>
    <row r="381" spans="1:23" ht="15" customHeight="1" x14ac:dyDescent="0.25">
      <c r="A381" s="34" t="s">
        <v>784</v>
      </c>
      <c r="B381" s="29" t="s">
        <v>8</v>
      </c>
      <c r="C381" s="70" t="s">
        <v>840</v>
      </c>
      <c r="D381" s="70">
        <v>70613600020</v>
      </c>
      <c r="E381" s="30" t="s">
        <v>843</v>
      </c>
      <c r="F381" s="30" t="s">
        <v>843</v>
      </c>
      <c r="G381" s="31" t="s">
        <v>844</v>
      </c>
      <c r="H381" s="29" t="s">
        <v>18</v>
      </c>
      <c r="I381" s="63">
        <v>35476.449999999997</v>
      </c>
      <c r="J381" s="63"/>
      <c r="K381" s="63">
        <v>35476.449999999997</v>
      </c>
      <c r="L381" s="33" t="e">
        <f>VLOOKUP(F:F,[1]PdC!$J$5:$T$1165,17,0)</f>
        <v>#N/A</v>
      </c>
      <c r="M381" s="40"/>
      <c r="N381" s="22"/>
      <c r="Q381" s="1">
        <f>+IFERROR(VLOOKUP(C381,#REF!,3,0),0)</f>
        <v>0</v>
      </c>
      <c r="T381" s="1" t="e">
        <f>VLOOKUP(F:F,[1]PdC!$F$5:$AE$1164,31,0)</f>
        <v>#REF!</v>
      </c>
      <c r="W381" s="33"/>
    </row>
    <row r="382" spans="1:23" ht="15" customHeight="1" x14ac:dyDescent="0.25">
      <c r="A382" s="34" t="s">
        <v>784</v>
      </c>
      <c r="B382" s="29" t="s">
        <v>8</v>
      </c>
      <c r="C382" s="70" t="s">
        <v>845</v>
      </c>
      <c r="D382" s="70">
        <v>70613600025</v>
      </c>
      <c r="E382" s="30" t="s">
        <v>846</v>
      </c>
      <c r="F382" s="30" t="s">
        <v>846</v>
      </c>
      <c r="G382" s="31" t="s">
        <v>847</v>
      </c>
      <c r="H382" s="29" t="s">
        <v>18</v>
      </c>
      <c r="I382" s="63">
        <v>0</v>
      </c>
      <c r="J382" s="63"/>
      <c r="K382" s="63">
        <v>0</v>
      </c>
      <c r="L382" s="33" t="e">
        <f>VLOOKUP(F:F,[1]PdC!$J$5:$T$1165,17,0)</f>
        <v>#N/A</v>
      </c>
      <c r="M382" s="40"/>
      <c r="N382" s="22"/>
      <c r="Q382" s="1">
        <f>+IFERROR(VLOOKUP(C382,#REF!,3,0),0)</f>
        <v>0</v>
      </c>
      <c r="T382" s="1" t="e">
        <f>VLOOKUP(F:F,[1]PdC!$F$5:$AE$1164,31,0)</f>
        <v>#REF!</v>
      </c>
      <c r="W382" s="33"/>
    </row>
    <row r="383" spans="1:23" ht="15" customHeight="1" x14ac:dyDescent="0.25">
      <c r="A383" s="34" t="s">
        <v>784</v>
      </c>
      <c r="B383" s="29" t="s">
        <v>8</v>
      </c>
      <c r="C383" s="70" t="s">
        <v>845</v>
      </c>
      <c r="D383" s="70">
        <v>70613600030</v>
      </c>
      <c r="E383" s="30" t="s">
        <v>848</v>
      </c>
      <c r="F383" s="30" t="s">
        <v>848</v>
      </c>
      <c r="G383" s="31" t="s">
        <v>849</v>
      </c>
      <c r="H383" s="29" t="s">
        <v>18</v>
      </c>
      <c r="I383" s="63">
        <v>0</v>
      </c>
      <c r="J383" s="63"/>
      <c r="K383" s="63">
        <v>0</v>
      </c>
      <c r="L383" s="33" t="e">
        <f>VLOOKUP(F:F,[1]PdC!$J$5:$T$1165,17,0)</f>
        <v>#N/A</v>
      </c>
      <c r="M383" s="40"/>
      <c r="N383" s="22"/>
      <c r="Q383" s="1">
        <f>+IFERROR(VLOOKUP(C383,#REF!,3,0),0)</f>
        <v>0</v>
      </c>
      <c r="T383" s="1" t="e">
        <f>VLOOKUP(F:F,[1]PdC!$F$5:$AE$1164,31,0)</f>
        <v>#REF!</v>
      </c>
      <c r="W383" s="33"/>
    </row>
    <row r="384" spans="1:23" ht="15" customHeight="1" x14ac:dyDescent="0.25">
      <c r="A384" s="28" t="s">
        <v>784</v>
      </c>
      <c r="B384" s="29" t="s">
        <v>8</v>
      </c>
      <c r="C384" s="70" t="s">
        <v>850</v>
      </c>
      <c r="D384" s="70">
        <v>70613600035</v>
      </c>
      <c r="E384" s="30" t="s">
        <v>851</v>
      </c>
      <c r="F384" s="30" t="s">
        <v>851</v>
      </c>
      <c r="G384" s="31" t="s">
        <v>852</v>
      </c>
      <c r="H384" s="29" t="s">
        <v>18</v>
      </c>
      <c r="I384" s="63">
        <v>15206.71</v>
      </c>
      <c r="J384" s="63"/>
      <c r="K384" s="63">
        <v>15206.71</v>
      </c>
      <c r="L384" s="33" t="e">
        <f>VLOOKUP(F:F,[1]PdC!$J$5:$T$1165,17,0)</f>
        <v>#N/A</v>
      </c>
      <c r="M384" s="40"/>
      <c r="N384" s="22"/>
      <c r="Q384" s="1">
        <f>+IFERROR(VLOOKUP(C384,#REF!,3,0),0)</f>
        <v>0</v>
      </c>
      <c r="T384" s="1" t="e">
        <f>VLOOKUP(F:F,[1]PdC!$F$5:$AE$1164,31,0)</f>
        <v>#REF!</v>
      </c>
      <c r="W384" s="33"/>
    </row>
    <row r="385" spans="1:23" ht="15" customHeight="1" x14ac:dyDescent="0.25">
      <c r="A385" s="28" t="s">
        <v>784</v>
      </c>
      <c r="B385" s="29" t="s">
        <v>8</v>
      </c>
      <c r="C385" s="70" t="s">
        <v>850</v>
      </c>
      <c r="D385" s="70">
        <v>70613600040</v>
      </c>
      <c r="E385" s="30" t="s">
        <v>853</v>
      </c>
      <c r="F385" s="30" t="s">
        <v>853</v>
      </c>
      <c r="G385" s="31" t="s">
        <v>854</v>
      </c>
      <c r="H385" s="29" t="s">
        <v>18</v>
      </c>
      <c r="I385" s="63">
        <v>0</v>
      </c>
      <c r="J385" s="63"/>
      <c r="K385" s="63">
        <v>0</v>
      </c>
      <c r="L385" s="33" t="e">
        <f>VLOOKUP(F:F,[1]PdC!$J$5:$T$1165,17,0)</f>
        <v>#N/A</v>
      </c>
      <c r="M385" s="40"/>
      <c r="N385" s="22"/>
      <c r="Q385" s="1">
        <f>+IFERROR(VLOOKUP(C385,#REF!,3,0),0)</f>
        <v>0</v>
      </c>
      <c r="T385" s="1" t="e">
        <f>VLOOKUP(F:F,[1]PdC!$F$5:$AE$1164,31,0)</f>
        <v>#REF!</v>
      </c>
      <c r="W385" s="33"/>
    </row>
    <row r="386" spans="1:23" ht="15" customHeight="1" x14ac:dyDescent="0.25">
      <c r="A386" s="28" t="s">
        <v>784</v>
      </c>
      <c r="B386" s="29" t="s">
        <v>8</v>
      </c>
      <c r="C386" s="70" t="s">
        <v>855</v>
      </c>
      <c r="D386" s="70">
        <v>70613600045</v>
      </c>
      <c r="E386" s="30" t="s">
        <v>856</v>
      </c>
      <c r="F386" s="30" t="s">
        <v>856</v>
      </c>
      <c r="G386" s="31" t="s">
        <v>857</v>
      </c>
      <c r="H386" s="29" t="s">
        <v>18</v>
      </c>
      <c r="I386" s="63">
        <v>0</v>
      </c>
      <c r="J386" s="63"/>
      <c r="K386" s="63">
        <v>0</v>
      </c>
      <c r="L386" s="33" t="e">
        <f>VLOOKUP(F:F,[1]PdC!$J$5:$T$1165,17,0)</f>
        <v>#N/A</v>
      </c>
      <c r="M386" s="40"/>
      <c r="N386" s="22"/>
      <c r="Q386" s="1">
        <f>+IFERROR(VLOOKUP(C386,#REF!,3,0),0)</f>
        <v>0</v>
      </c>
      <c r="T386" s="1" t="e">
        <f>VLOOKUP(F:F,[1]PdC!$F$5:$AE$1164,31,0)</f>
        <v>#REF!</v>
      </c>
      <c r="W386" s="33"/>
    </row>
    <row r="387" spans="1:23" ht="15" customHeight="1" x14ac:dyDescent="0.25">
      <c r="A387" s="28" t="s">
        <v>784</v>
      </c>
      <c r="B387" s="29" t="s">
        <v>8</v>
      </c>
      <c r="C387" s="70" t="s">
        <v>855</v>
      </c>
      <c r="D387" s="70">
        <v>70613600050</v>
      </c>
      <c r="E387" s="30" t="s">
        <v>858</v>
      </c>
      <c r="F387" s="30" t="s">
        <v>858</v>
      </c>
      <c r="G387" s="31" t="s">
        <v>859</v>
      </c>
      <c r="H387" s="29" t="s">
        <v>18</v>
      </c>
      <c r="I387" s="63">
        <v>0</v>
      </c>
      <c r="J387" s="63"/>
      <c r="K387" s="63">
        <v>0</v>
      </c>
      <c r="L387" s="33" t="e">
        <f>VLOOKUP(F:F,[1]PdC!$J$5:$T$1165,17,0)</f>
        <v>#N/A</v>
      </c>
      <c r="M387" s="40"/>
      <c r="N387" s="22"/>
      <c r="Q387" s="1">
        <f>+IFERROR(VLOOKUP(C387,#REF!,3,0),0)</f>
        <v>0</v>
      </c>
      <c r="T387" s="1" t="e">
        <f>VLOOKUP(F:F,[1]PdC!$F$5:$AE$1164,31,0)</f>
        <v>#REF!</v>
      </c>
      <c r="W387" s="33"/>
    </row>
    <row r="388" spans="1:23" ht="15" customHeight="1" x14ac:dyDescent="0.25">
      <c r="A388" s="28" t="s">
        <v>784</v>
      </c>
      <c r="B388" s="29" t="s">
        <v>8</v>
      </c>
      <c r="C388" s="70" t="s">
        <v>860</v>
      </c>
      <c r="D388" s="70">
        <v>70613600055</v>
      </c>
      <c r="E388" s="30" t="s">
        <v>861</v>
      </c>
      <c r="F388" s="30" t="s">
        <v>861</v>
      </c>
      <c r="G388" s="31" t="s">
        <v>862</v>
      </c>
      <c r="H388" s="29" t="s">
        <v>18</v>
      </c>
      <c r="I388" s="63">
        <v>0</v>
      </c>
      <c r="J388" s="63"/>
      <c r="K388" s="63">
        <v>0</v>
      </c>
      <c r="L388" s="33" t="e">
        <f>VLOOKUP(F:F,[1]PdC!$J$5:$T$1165,17,0)</f>
        <v>#N/A</v>
      </c>
      <c r="M388" s="46"/>
      <c r="N388" s="22"/>
      <c r="Q388" s="1">
        <f>+IFERROR(VLOOKUP(C388,#REF!,3,0),0)</f>
        <v>0</v>
      </c>
      <c r="T388" s="1" t="e">
        <f>VLOOKUP(F:F,[1]PdC!$F$5:$AE$1164,31,0)</f>
        <v>#REF!</v>
      </c>
      <c r="W388" s="33"/>
    </row>
    <row r="389" spans="1:23" ht="15" customHeight="1" x14ac:dyDescent="0.25">
      <c r="A389" s="28" t="s">
        <v>784</v>
      </c>
      <c r="B389" s="29" t="s">
        <v>8</v>
      </c>
      <c r="C389" s="70" t="s">
        <v>860</v>
      </c>
      <c r="D389" s="70">
        <v>70613600060</v>
      </c>
      <c r="E389" s="30" t="s">
        <v>863</v>
      </c>
      <c r="F389" s="30" t="s">
        <v>863</v>
      </c>
      <c r="G389" s="31" t="s">
        <v>864</v>
      </c>
      <c r="H389" s="29" t="s">
        <v>18</v>
      </c>
      <c r="I389" s="63">
        <v>0</v>
      </c>
      <c r="J389" s="63"/>
      <c r="K389" s="63">
        <v>0</v>
      </c>
      <c r="L389" s="33" t="e">
        <f>VLOOKUP(F:F,[1]PdC!$J$5:$T$1165,17,0)</f>
        <v>#N/A</v>
      </c>
      <c r="M389" s="46"/>
      <c r="N389" s="22"/>
      <c r="Q389" s="1">
        <f>+IFERROR(VLOOKUP(C389,#REF!,3,0),0)</f>
        <v>0</v>
      </c>
      <c r="T389" s="1" t="e">
        <f>VLOOKUP(F:F,[1]PdC!$F$5:$AE$1164,31,0)</f>
        <v>#REF!</v>
      </c>
      <c r="W389" s="33"/>
    </row>
    <row r="390" spans="1:23" ht="15" customHeight="1" x14ac:dyDescent="0.25">
      <c r="A390" s="16"/>
      <c r="B390" s="29" t="s">
        <v>8</v>
      </c>
      <c r="C390" s="70" t="s">
        <v>865</v>
      </c>
      <c r="D390" s="70">
        <v>70613600065</v>
      </c>
      <c r="E390" s="30" t="s">
        <v>866</v>
      </c>
      <c r="F390" s="30" t="s">
        <v>866</v>
      </c>
      <c r="G390" s="31" t="s">
        <v>867</v>
      </c>
      <c r="H390" s="29" t="s">
        <v>18</v>
      </c>
      <c r="I390" s="63">
        <v>0</v>
      </c>
      <c r="J390" s="63">
        <v>0</v>
      </c>
      <c r="K390" s="63">
        <v>0</v>
      </c>
      <c r="L390" s="33"/>
      <c r="M390" s="46"/>
      <c r="N390" s="22"/>
      <c r="Q390" s="1">
        <f>+IFERROR(VLOOKUP(C390,#REF!,3,0),0)</f>
        <v>0</v>
      </c>
      <c r="T390" s="1" t="e">
        <f>VLOOKUP(F:F,[1]PdC!$F$5:$AE$1164,31,0)</f>
        <v>#REF!</v>
      </c>
      <c r="W390" s="33"/>
    </row>
    <row r="391" spans="1:23" ht="15" customHeight="1" x14ac:dyDescent="0.25">
      <c r="A391" s="28" t="s">
        <v>868</v>
      </c>
      <c r="B391" s="29" t="s">
        <v>8</v>
      </c>
      <c r="C391" s="70" t="s">
        <v>865</v>
      </c>
      <c r="D391" s="70">
        <v>70613600070</v>
      </c>
      <c r="E391" s="30" t="s">
        <v>869</v>
      </c>
      <c r="F391" s="30" t="s">
        <v>869</v>
      </c>
      <c r="G391" s="31" t="s">
        <v>870</v>
      </c>
      <c r="H391" s="29" t="s">
        <v>18</v>
      </c>
      <c r="I391" s="63">
        <v>0</v>
      </c>
      <c r="J391" s="63"/>
      <c r="K391" s="63">
        <v>0</v>
      </c>
      <c r="L391" s="33" t="e">
        <f>VLOOKUP(F:F,[1]PdC!$J$5:$T$1165,17,0)</f>
        <v>#N/A</v>
      </c>
      <c r="M391" s="46"/>
      <c r="N391" s="22"/>
      <c r="Q391" s="1">
        <f>+IFERROR(VLOOKUP(C391,#REF!,3,0),0)</f>
        <v>0</v>
      </c>
      <c r="T391" s="1" t="e">
        <f>VLOOKUP(F:F,[1]PdC!$F$5:$AE$1164,31,0)</f>
        <v>#REF!</v>
      </c>
      <c r="W391" s="33"/>
    </row>
    <row r="392" spans="1:23" ht="15" customHeight="1" x14ac:dyDescent="0.25">
      <c r="A392" s="28" t="s">
        <v>868</v>
      </c>
      <c r="B392" s="23" t="s">
        <v>8</v>
      </c>
      <c r="C392" s="24"/>
      <c r="D392" s="24">
        <v>706137</v>
      </c>
      <c r="E392" s="25" t="s">
        <v>871</v>
      </c>
      <c r="F392" s="25" t="s">
        <v>871</v>
      </c>
      <c r="G392" s="26" t="s">
        <v>872</v>
      </c>
      <c r="H392" s="26" t="s">
        <v>11</v>
      </c>
      <c r="I392" s="27">
        <v>0</v>
      </c>
      <c r="J392" s="27"/>
      <c r="K392" s="27">
        <v>0</v>
      </c>
      <c r="L392" s="33" t="e">
        <f>VLOOKUP(F:F,[1]PdC!$J$5:$T$1165,17,0)</f>
        <v>#N/A</v>
      </c>
      <c r="M392" s="46"/>
      <c r="N392" s="22"/>
      <c r="Q392" s="1">
        <f>+IFERROR(VLOOKUP(C392,#REF!,3,0),0)</f>
        <v>0</v>
      </c>
      <c r="T392" s="1" t="e">
        <f>VLOOKUP(F:F,[1]PdC!$F$5:$AE$1164,31,0)</f>
        <v>#REF!</v>
      </c>
      <c r="W392" s="33"/>
    </row>
    <row r="393" spans="1:23" ht="15" customHeight="1" x14ac:dyDescent="0.25">
      <c r="A393" s="28" t="s">
        <v>868</v>
      </c>
      <c r="B393" s="29" t="s">
        <v>8</v>
      </c>
      <c r="C393" s="70" t="s">
        <v>873</v>
      </c>
      <c r="D393" s="70">
        <v>70613700005</v>
      </c>
      <c r="E393" s="30" t="s">
        <v>874</v>
      </c>
      <c r="F393" s="30" t="s">
        <v>874</v>
      </c>
      <c r="G393" s="31" t="s">
        <v>875</v>
      </c>
      <c r="H393" s="29" t="s">
        <v>18</v>
      </c>
      <c r="I393" s="63">
        <v>0</v>
      </c>
      <c r="J393" s="63"/>
      <c r="K393" s="63">
        <v>0</v>
      </c>
      <c r="L393" s="33" t="e">
        <f>VLOOKUP(F:F,[1]PdC!$J$5:$T$1165,17,0)</f>
        <v>#N/A</v>
      </c>
      <c r="M393" s="40"/>
      <c r="N393" s="22"/>
      <c r="Q393" s="1">
        <f>+IFERROR(VLOOKUP(C393,#REF!,3,0),0)</f>
        <v>0</v>
      </c>
      <c r="T393" s="1" t="e">
        <f>VLOOKUP(F:F,[1]PdC!$F$5:$AE$1164,31,0)</f>
        <v>#REF!</v>
      </c>
      <c r="W393" s="33"/>
    </row>
    <row r="394" spans="1:23" ht="15" customHeight="1" x14ac:dyDescent="0.25">
      <c r="A394" s="28" t="s">
        <v>868</v>
      </c>
      <c r="B394" s="29" t="s">
        <v>8</v>
      </c>
      <c r="C394" s="70" t="s">
        <v>876</v>
      </c>
      <c r="D394" s="70">
        <v>70613700010</v>
      </c>
      <c r="E394" s="30" t="s">
        <v>877</v>
      </c>
      <c r="F394" s="30" t="s">
        <v>877</v>
      </c>
      <c r="G394" s="31" t="s">
        <v>878</v>
      </c>
      <c r="H394" s="29" t="s">
        <v>18</v>
      </c>
      <c r="I394" s="63">
        <v>0</v>
      </c>
      <c r="J394" s="63"/>
      <c r="K394" s="63">
        <v>0</v>
      </c>
      <c r="L394" s="33" t="e">
        <f>VLOOKUP(F:F,[1]PdC!$J$5:$T$1165,17,0)</f>
        <v>#N/A</v>
      </c>
      <c r="M394" s="46"/>
      <c r="N394" s="22"/>
      <c r="Q394" s="1">
        <f>+IFERROR(VLOOKUP(C394,#REF!,3,0),0)</f>
        <v>0</v>
      </c>
      <c r="T394" s="1" t="e">
        <f>VLOOKUP(F:F,[1]PdC!$F$5:$AE$1164,31,0)</f>
        <v>#REF!</v>
      </c>
      <c r="W394" s="33"/>
    </row>
    <row r="395" spans="1:23" ht="15" customHeight="1" x14ac:dyDescent="0.25">
      <c r="A395" s="28" t="s">
        <v>868</v>
      </c>
      <c r="B395" s="29" t="s">
        <v>8</v>
      </c>
      <c r="C395" s="70" t="s">
        <v>879</v>
      </c>
      <c r="D395" s="70">
        <v>70613700100</v>
      </c>
      <c r="E395" s="30" t="s">
        <v>880</v>
      </c>
      <c r="F395" s="30" t="s">
        <v>880</v>
      </c>
      <c r="G395" s="31" t="s">
        <v>881</v>
      </c>
      <c r="H395" s="29" t="s">
        <v>18</v>
      </c>
      <c r="I395" s="63">
        <v>3171877.67</v>
      </c>
      <c r="J395" s="63"/>
      <c r="K395" s="63">
        <v>3171877.67</v>
      </c>
      <c r="L395" s="33" t="e">
        <f>VLOOKUP(F:F,[1]PdC!$J$5:$T$1165,17,0)</f>
        <v>#N/A</v>
      </c>
      <c r="M395" s="46"/>
      <c r="N395" s="22"/>
      <c r="Q395" s="1">
        <f>+IFERROR(VLOOKUP(C395,#REF!,3,0),0)</f>
        <v>0</v>
      </c>
      <c r="T395" s="1" t="e">
        <f>VLOOKUP(F:F,[1]PdC!$F$5:$AE$1164,31,0)</f>
        <v>#REF!</v>
      </c>
      <c r="W395" s="33"/>
    </row>
    <row r="396" spans="1:23" ht="15" customHeight="1" x14ac:dyDescent="0.25">
      <c r="A396" s="34" t="s">
        <v>868</v>
      </c>
      <c r="B396" s="29" t="s">
        <v>8</v>
      </c>
      <c r="C396" s="70" t="s">
        <v>879</v>
      </c>
      <c r="D396" s="70">
        <v>70613700105</v>
      </c>
      <c r="E396" s="30" t="s">
        <v>882</v>
      </c>
      <c r="F396" s="30" t="s">
        <v>882</v>
      </c>
      <c r="G396" s="31" t="s">
        <v>883</v>
      </c>
      <c r="H396" s="29" t="s">
        <v>18</v>
      </c>
      <c r="I396" s="63">
        <v>0</v>
      </c>
      <c r="J396" s="63"/>
      <c r="K396" s="63">
        <v>0</v>
      </c>
      <c r="L396" s="33" t="e">
        <f>VLOOKUP(F:F,[1]PdC!$J$5:$T$1165,17,0)</f>
        <v>#N/A</v>
      </c>
      <c r="M396" s="40"/>
      <c r="N396" s="22"/>
      <c r="Q396" s="1">
        <f>+IFERROR(VLOOKUP(C396,#REF!,3,0),0)</f>
        <v>0</v>
      </c>
      <c r="T396" s="1" t="e">
        <f>VLOOKUP(F:F,[1]PdC!$F$5:$AE$1164,31,0)</f>
        <v>#REF!</v>
      </c>
      <c r="W396" s="33"/>
    </row>
    <row r="397" spans="1:23" ht="15" customHeight="1" x14ac:dyDescent="0.25">
      <c r="A397" s="28" t="s">
        <v>868</v>
      </c>
      <c r="B397" s="29" t="s">
        <v>8</v>
      </c>
      <c r="C397" s="70" t="s">
        <v>879</v>
      </c>
      <c r="D397" s="70">
        <v>70613700110</v>
      </c>
      <c r="E397" s="30" t="s">
        <v>884</v>
      </c>
      <c r="F397" s="30" t="s">
        <v>884</v>
      </c>
      <c r="G397" s="31" t="s">
        <v>885</v>
      </c>
      <c r="H397" s="29" t="s">
        <v>18</v>
      </c>
      <c r="I397" s="63">
        <v>4550.2299999999996</v>
      </c>
      <c r="J397" s="63"/>
      <c r="K397" s="63">
        <v>4550.2299999999996</v>
      </c>
      <c r="L397" s="33" t="e">
        <f>VLOOKUP(F:F,[1]PdC!$J$5:$T$1165,17,0)</f>
        <v>#N/A</v>
      </c>
      <c r="M397" s="46"/>
      <c r="N397" s="22"/>
      <c r="Q397" s="1">
        <f>+IFERROR(VLOOKUP(C397,#REF!,3,0),0)</f>
        <v>0</v>
      </c>
      <c r="T397" s="1" t="e">
        <f>VLOOKUP(F:F,[1]PdC!$F$5:$AE$1164,31,0)</f>
        <v>#REF!</v>
      </c>
      <c r="W397" s="33"/>
    </row>
    <row r="398" spans="1:23" ht="15" customHeight="1" x14ac:dyDescent="0.25">
      <c r="A398" s="28" t="s">
        <v>868</v>
      </c>
      <c r="B398" s="29" t="s">
        <v>8</v>
      </c>
      <c r="C398" s="70" t="s">
        <v>879</v>
      </c>
      <c r="D398" s="70">
        <v>70613700115</v>
      </c>
      <c r="E398" s="30" t="s">
        <v>886</v>
      </c>
      <c r="F398" s="30" t="s">
        <v>886</v>
      </c>
      <c r="G398" s="31" t="s">
        <v>887</v>
      </c>
      <c r="H398" s="29" t="s">
        <v>18</v>
      </c>
      <c r="I398" s="63">
        <v>0</v>
      </c>
      <c r="J398" s="63"/>
      <c r="K398" s="63">
        <v>0</v>
      </c>
      <c r="L398" s="33" t="e">
        <f>VLOOKUP(F:F,[1]PdC!$J$5:$T$1165,17,0)</f>
        <v>#N/A</v>
      </c>
      <c r="M398" s="46"/>
      <c r="N398" s="22"/>
      <c r="Q398" s="1">
        <f>+IFERROR(VLOOKUP(C398,#REF!,3,0),0)</f>
        <v>0</v>
      </c>
      <c r="T398" s="1" t="e">
        <f>VLOOKUP(F:F,[1]PdC!$F$5:$AE$1164,31,0)</f>
        <v>#REF!</v>
      </c>
      <c r="W398" s="33"/>
    </row>
    <row r="399" spans="1:23" ht="15" customHeight="1" x14ac:dyDescent="0.25">
      <c r="A399" s="28" t="s">
        <v>868</v>
      </c>
      <c r="B399" s="29" t="s">
        <v>8</v>
      </c>
      <c r="C399" s="70" t="s">
        <v>879</v>
      </c>
      <c r="D399" s="70">
        <v>70613700120</v>
      </c>
      <c r="E399" s="30" t="s">
        <v>888</v>
      </c>
      <c r="F399" s="30" t="s">
        <v>888</v>
      </c>
      <c r="G399" s="31" t="s">
        <v>889</v>
      </c>
      <c r="H399" s="29" t="s">
        <v>18</v>
      </c>
      <c r="I399" s="63">
        <v>2404424.0099999998</v>
      </c>
      <c r="J399" s="63"/>
      <c r="K399" s="63">
        <v>2404424.0099999998</v>
      </c>
      <c r="L399" s="33" t="e">
        <f>VLOOKUP(F:F,[1]PdC!$J$5:$T$1165,17,0)</f>
        <v>#N/A</v>
      </c>
      <c r="M399" s="46"/>
      <c r="N399" s="22"/>
      <c r="Q399" s="1">
        <f>+IFERROR(VLOOKUP(C399,#REF!,3,0),0)</f>
        <v>0</v>
      </c>
      <c r="T399" s="1" t="e">
        <f>VLOOKUP(F:F,[1]PdC!$F$5:$AE$1164,31,0)</f>
        <v>#REF!</v>
      </c>
      <c r="W399" s="33"/>
    </row>
    <row r="400" spans="1:23" ht="15" customHeight="1" x14ac:dyDescent="0.25">
      <c r="A400" s="28" t="s">
        <v>868</v>
      </c>
      <c r="B400" s="29" t="s">
        <v>8</v>
      </c>
      <c r="C400" s="70" t="s">
        <v>879</v>
      </c>
      <c r="D400" s="70">
        <v>70613700125</v>
      </c>
      <c r="E400" s="30" t="s">
        <v>890</v>
      </c>
      <c r="F400" s="30" t="s">
        <v>890</v>
      </c>
      <c r="G400" s="31" t="s">
        <v>891</v>
      </c>
      <c r="H400" s="29" t="s">
        <v>18</v>
      </c>
      <c r="I400" s="63">
        <v>400560.68</v>
      </c>
      <c r="J400" s="63"/>
      <c r="K400" s="63">
        <v>400560.68</v>
      </c>
      <c r="L400" s="33" t="e">
        <f>VLOOKUP(F:F,[1]PdC!$J$5:$T$1165,17,0)</f>
        <v>#N/A</v>
      </c>
      <c r="M400" s="46"/>
      <c r="N400" s="22"/>
      <c r="Q400" s="1">
        <f>+IFERROR(VLOOKUP(C400,#REF!,3,0),0)</f>
        <v>0</v>
      </c>
      <c r="T400" s="1" t="e">
        <f>VLOOKUP(F:F,[1]PdC!$F$5:$AE$1164,31,0)</f>
        <v>#REF!</v>
      </c>
      <c r="W400" s="33"/>
    </row>
    <row r="401" spans="1:23" ht="15" customHeight="1" x14ac:dyDescent="0.25">
      <c r="A401" s="28" t="s">
        <v>868</v>
      </c>
      <c r="B401" s="29" t="s">
        <v>8</v>
      </c>
      <c r="C401" s="70" t="s">
        <v>892</v>
      </c>
      <c r="D401" s="70">
        <v>70613700200</v>
      </c>
      <c r="E401" s="30" t="s">
        <v>893</v>
      </c>
      <c r="F401" s="30" t="s">
        <v>893</v>
      </c>
      <c r="G401" s="31" t="s">
        <v>894</v>
      </c>
      <c r="H401" s="29" t="s">
        <v>18</v>
      </c>
      <c r="I401" s="63">
        <v>0</v>
      </c>
      <c r="J401" s="63"/>
      <c r="K401" s="63">
        <v>0</v>
      </c>
      <c r="L401" s="33" t="e">
        <f>VLOOKUP(F:F,[1]PdC!$J$5:$T$1165,17,0)</f>
        <v>#N/A</v>
      </c>
      <c r="M401" s="46"/>
      <c r="N401" s="22"/>
      <c r="Q401" s="1">
        <f>+IFERROR(VLOOKUP(C401,#REF!,3,0),0)</f>
        <v>0</v>
      </c>
      <c r="T401" s="1" t="e">
        <f>VLOOKUP(F:F,[1]PdC!$F$5:$AE$1164,31,0)</f>
        <v>#REF!</v>
      </c>
      <c r="W401" s="33"/>
    </row>
    <row r="402" spans="1:23" ht="15" customHeight="1" x14ac:dyDescent="0.25">
      <c r="A402" s="28" t="s">
        <v>868</v>
      </c>
      <c r="B402" s="29" t="s">
        <v>8</v>
      </c>
      <c r="C402" s="70" t="s">
        <v>895</v>
      </c>
      <c r="D402" s="70">
        <v>70613700300</v>
      </c>
      <c r="E402" s="30" t="s">
        <v>896</v>
      </c>
      <c r="F402" s="30" t="s">
        <v>896</v>
      </c>
      <c r="G402" s="31" t="s">
        <v>897</v>
      </c>
      <c r="H402" s="29" t="s">
        <v>18</v>
      </c>
      <c r="I402" s="63">
        <v>261442.34</v>
      </c>
      <c r="J402" s="63"/>
      <c r="K402" s="63">
        <v>261442.34</v>
      </c>
      <c r="L402" s="33" t="e">
        <f>VLOOKUP(F:F,[1]PdC!$J$5:$T$1165,17,0)</f>
        <v>#N/A</v>
      </c>
      <c r="M402" s="46"/>
      <c r="N402" s="22"/>
      <c r="Q402" s="1">
        <f>+IFERROR(VLOOKUP(C402,#REF!,3,0),0)</f>
        <v>0</v>
      </c>
      <c r="T402" s="1" t="e">
        <f>VLOOKUP(F:F,[1]PdC!$F$5:$AE$1164,31,0)</f>
        <v>#REF!</v>
      </c>
      <c r="W402" s="33"/>
    </row>
    <row r="403" spans="1:23" ht="15" customHeight="1" x14ac:dyDescent="0.25">
      <c r="A403" s="28" t="s">
        <v>868</v>
      </c>
      <c r="B403" s="29" t="s">
        <v>8</v>
      </c>
      <c r="C403" s="70" t="s">
        <v>895</v>
      </c>
      <c r="D403" s="70">
        <v>70613700305</v>
      </c>
      <c r="E403" s="30" t="s">
        <v>898</v>
      </c>
      <c r="F403" s="30" t="s">
        <v>898</v>
      </c>
      <c r="G403" s="31" t="s">
        <v>899</v>
      </c>
      <c r="H403" s="29" t="s">
        <v>18</v>
      </c>
      <c r="I403" s="63">
        <v>6463.07</v>
      </c>
      <c r="J403" s="63"/>
      <c r="K403" s="63">
        <v>6463.07</v>
      </c>
      <c r="L403" s="33" t="e">
        <f>VLOOKUP(F:F,[1]PdC!$J$5:$T$1165,17,0)</f>
        <v>#N/A</v>
      </c>
      <c r="M403" s="46"/>
      <c r="N403" s="22"/>
      <c r="Q403" s="1">
        <f>+IFERROR(VLOOKUP(C403,#REF!,3,0),0)</f>
        <v>0</v>
      </c>
      <c r="T403" s="1" t="e">
        <f>VLOOKUP(F:F,[1]PdC!$F$5:$AE$1164,31,0)</f>
        <v>#REF!</v>
      </c>
      <c r="W403" s="33"/>
    </row>
    <row r="404" spans="1:23" ht="15" customHeight="1" x14ac:dyDescent="0.25">
      <c r="A404" s="28" t="s">
        <v>868</v>
      </c>
      <c r="B404" s="29" t="s">
        <v>8</v>
      </c>
      <c r="C404" s="70" t="s">
        <v>895</v>
      </c>
      <c r="D404" s="70">
        <v>70613700310</v>
      </c>
      <c r="E404" s="30" t="s">
        <v>900</v>
      </c>
      <c r="F404" s="30" t="s">
        <v>900</v>
      </c>
      <c r="G404" s="31" t="s">
        <v>901</v>
      </c>
      <c r="H404" s="29" t="s">
        <v>18</v>
      </c>
      <c r="I404" s="63">
        <v>0</v>
      </c>
      <c r="J404" s="63"/>
      <c r="K404" s="63">
        <v>0</v>
      </c>
      <c r="L404" s="33" t="e">
        <f>VLOOKUP(F:F,[1]PdC!$J$5:$T$1165,17,0)</f>
        <v>#N/A</v>
      </c>
      <c r="M404" s="46"/>
      <c r="N404" s="22"/>
      <c r="Q404" s="1">
        <f>+IFERROR(VLOOKUP(C404,#REF!,3,0),0)</f>
        <v>0</v>
      </c>
      <c r="T404" s="1" t="e">
        <f>VLOOKUP(F:F,[1]PdC!$F$5:$AE$1164,31,0)</f>
        <v>#REF!</v>
      </c>
      <c r="W404" s="33"/>
    </row>
    <row r="405" spans="1:23" ht="15" customHeight="1" x14ac:dyDescent="0.25">
      <c r="A405" s="28" t="s">
        <v>868</v>
      </c>
      <c r="B405" s="29" t="s">
        <v>8</v>
      </c>
      <c r="C405" s="70" t="s">
        <v>895</v>
      </c>
      <c r="D405" s="70">
        <v>70613700315</v>
      </c>
      <c r="E405" s="30" t="s">
        <v>902</v>
      </c>
      <c r="F405" s="30" t="s">
        <v>902</v>
      </c>
      <c r="G405" s="31" t="s">
        <v>903</v>
      </c>
      <c r="H405" s="29" t="s">
        <v>18</v>
      </c>
      <c r="I405" s="63">
        <v>0</v>
      </c>
      <c r="J405" s="63"/>
      <c r="K405" s="63">
        <v>0</v>
      </c>
      <c r="L405" s="33" t="e">
        <f>VLOOKUP(F:F,[1]PdC!$J$5:$T$1165,17,0)</f>
        <v>#N/A</v>
      </c>
      <c r="M405" s="46"/>
      <c r="N405" s="22"/>
      <c r="Q405" s="1">
        <f>+IFERROR(VLOOKUP(C405,#REF!,3,0),0)</f>
        <v>0</v>
      </c>
      <c r="T405" s="1" t="e">
        <f>VLOOKUP(F:F,[1]PdC!$F$5:$AE$1164,31,0)</f>
        <v>#REF!</v>
      </c>
      <c r="W405" s="33"/>
    </row>
    <row r="406" spans="1:23" ht="15" customHeight="1" x14ac:dyDescent="0.25">
      <c r="A406" s="28" t="s">
        <v>868</v>
      </c>
      <c r="B406" s="29" t="s">
        <v>8</v>
      </c>
      <c r="C406" s="70" t="s">
        <v>895</v>
      </c>
      <c r="D406" s="70">
        <v>70613700320</v>
      </c>
      <c r="E406" s="30" t="s">
        <v>904</v>
      </c>
      <c r="F406" s="30" t="s">
        <v>904</v>
      </c>
      <c r="G406" s="31" t="s">
        <v>905</v>
      </c>
      <c r="H406" s="29" t="s">
        <v>18</v>
      </c>
      <c r="I406" s="63">
        <v>0</v>
      </c>
      <c r="J406" s="63"/>
      <c r="K406" s="63">
        <v>0</v>
      </c>
      <c r="L406" s="33" t="e">
        <f>VLOOKUP(F:F,[1]PdC!$J$5:$T$1165,17,0)</f>
        <v>#N/A</v>
      </c>
      <c r="M406" s="46"/>
      <c r="N406" s="22"/>
      <c r="Q406" s="1">
        <f>+IFERROR(VLOOKUP(C406,#REF!,3,0),0)</f>
        <v>0</v>
      </c>
      <c r="T406" s="1" t="e">
        <f>VLOOKUP(F:F,[1]PdC!$F$5:$AE$1164,31,0)</f>
        <v>#REF!</v>
      </c>
      <c r="W406" s="33"/>
    </row>
    <row r="407" spans="1:23" ht="15" customHeight="1" x14ac:dyDescent="0.25">
      <c r="A407" s="28" t="s">
        <v>868</v>
      </c>
      <c r="B407" s="29" t="s">
        <v>8</v>
      </c>
      <c r="C407" s="70" t="s">
        <v>895</v>
      </c>
      <c r="D407" s="70">
        <v>70613700325</v>
      </c>
      <c r="E407" s="30" t="s">
        <v>906</v>
      </c>
      <c r="F407" s="30" t="s">
        <v>906</v>
      </c>
      <c r="G407" s="31" t="s">
        <v>907</v>
      </c>
      <c r="H407" s="29" t="s">
        <v>18</v>
      </c>
      <c r="I407" s="63">
        <v>0</v>
      </c>
      <c r="J407" s="63"/>
      <c r="K407" s="63">
        <v>0</v>
      </c>
      <c r="L407" s="33" t="e">
        <f>VLOOKUP(F:F,[1]PdC!$J$5:$T$1165,17,0)</f>
        <v>#N/A</v>
      </c>
      <c r="M407" s="46"/>
      <c r="N407" s="22"/>
      <c r="Q407" s="1">
        <f>+IFERROR(VLOOKUP(C407,#REF!,3,0),0)</f>
        <v>0</v>
      </c>
      <c r="T407" s="1" t="e">
        <f>VLOOKUP(F:F,[1]PdC!$F$5:$AE$1164,31,0)</f>
        <v>#REF!</v>
      </c>
      <c r="W407" s="33"/>
    </row>
    <row r="408" spans="1:23" ht="15" customHeight="1" x14ac:dyDescent="0.25">
      <c r="A408" s="28" t="s">
        <v>868</v>
      </c>
      <c r="B408" s="29" t="s">
        <v>8</v>
      </c>
      <c r="C408" s="70" t="s">
        <v>908</v>
      </c>
      <c r="D408" s="70">
        <v>70613700400</v>
      </c>
      <c r="E408" s="30" t="s">
        <v>909</v>
      </c>
      <c r="F408" s="30" t="s">
        <v>909</v>
      </c>
      <c r="G408" s="31" t="s">
        <v>910</v>
      </c>
      <c r="H408" s="29" t="s">
        <v>18</v>
      </c>
      <c r="I408" s="63">
        <v>0</v>
      </c>
      <c r="J408" s="63"/>
      <c r="K408" s="63">
        <v>0</v>
      </c>
      <c r="L408" s="33" t="e">
        <f>VLOOKUP(F:F,[1]PdC!$J$5:$T$1165,17,0)</f>
        <v>#N/A</v>
      </c>
      <c r="M408" s="46"/>
      <c r="N408" s="22"/>
      <c r="Q408" s="1">
        <f>+IFERROR(VLOOKUP(C408,#REF!,3,0),0)</f>
        <v>0</v>
      </c>
      <c r="T408" s="1" t="e">
        <f>VLOOKUP(F:F,[1]PdC!$F$5:$AE$1164,31,0)</f>
        <v>#REF!</v>
      </c>
      <c r="W408" s="33"/>
    </row>
    <row r="409" spans="1:23" ht="15" customHeight="1" x14ac:dyDescent="0.25">
      <c r="A409" s="28" t="s">
        <v>868</v>
      </c>
      <c r="B409" s="29" t="s">
        <v>8</v>
      </c>
      <c r="C409" s="70" t="s">
        <v>911</v>
      </c>
      <c r="D409" s="70">
        <v>70613700450</v>
      </c>
      <c r="E409" s="30" t="s">
        <v>912</v>
      </c>
      <c r="F409" s="30" t="s">
        <v>912</v>
      </c>
      <c r="G409" s="31" t="s">
        <v>913</v>
      </c>
      <c r="H409" s="29" t="s">
        <v>18</v>
      </c>
      <c r="I409" s="63">
        <v>518816.6</v>
      </c>
      <c r="J409" s="63"/>
      <c r="K409" s="63">
        <v>518816.6</v>
      </c>
      <c r="L409" s="33" t="e">
        <f>VLOOKUP(F:F,[1]PdC!$J$5:$T$1165,17,0)</f>
        <v>#N/A</v>
      </c>
      <c r="M409" s="46"/>
      <c r="N409" s="22"/>
      <c r="Q409" s="1">
        <f>+IFERROR(VLOOKUP(C409,#REF!,3,0),0)</f>
        <v>0</v>
      </c>
      <c r="T409" s="1" t="e">
        <f>VLOOKUP(F:F,[1]PdC!$F$5:$AE$1164,31,0)</f>
        <v>#REF!</v>
      </c>
      <c r="W409" s="33"/>
    </row>
    <row r="410" spans="1:23" ht="15" customHeight="1" x14ac:dyDescent="0.25">
      <c r="A410" s="34" t="s">
        <v>868</v>
      </c>
      <c r="B410" s="29" t="s">
        <v>8</v>
      </c>
      <c r="C410" s="70" t="s">
        <v>914</v>
      </c>
      <c r="D410" s="70">
        <v>70613700500</v>
      </c>
      <c r="E410" s="30" t="s">
        <v>915</v>
      </c>
      <c r="F410" s="30" t="s">
        <v>915</v>
      </c>
      <c r="G410" s="31" t="s">
        <v>916</v>
      </c>
      <c r="H410" s="29" t="s">
        <v>18</v>
      </c>
      <c r="I410" s="63">
        <v>319428.31</v>
      </c>
      <c r="J410" s="63"/>
      <c r="K410" s="63">
        <v>319428.31</v>
      </c>
      <c r="L410" s="33" t="e">
        <f>VLOOKUP(F:F,[1]PdC!$J$5:$T$1165,17,0)</f>
        <v>#N/A</v>
      </c>
      <c r="M410" s="40"/>
      <c r="N410" s="22"/>
      <c r="Q410" s="1">
        <f>+IFERROR(VLOOKUP(C410,#REF!,3,0),0)</f>
        <v>0</v>
      </c>
      <c r="T410" s="1" t="e">
        <f>VLOOKUP(F:F,[1]PdC!$F$5:$AE$1164,31,0)</f>
        <v>#REF!</v>
      </c>
      <c r="W410" s="33"/>
    </row>
    <row r="411" spans="1:23" ht="15" customHeight="1" x14ac:dyDescent="0.25">
      <c r="A411" s="34" t="s">
        <v>868</v>
      </c>
      <c r="B411" s="29" t="s">
        <v>8</v>
      </c>
      <c r="C411" s="70" t="s">
        <v>914</v>
      </c>
      <c r="D411" s="70">
        <v>70613700505</v>
      </c>
      <c r="E411" s="30" t="s">
        <v>917</v>
      </c>
      <c r="F411" s="30" t="s">
        <v>917</v>
      </c>
      <c r="G411" s="31" t="s">
        <v>918</v>
      </c>
      <c r="H411" s="29" t="s">
        <v>18</v>
      </c>
      <c r="I411" s="63">
        <v>0</v>
      </c>
      <c r="J411" s="63"/>
      <c r="K411" s="63">
        <v>0</v>
      </c>
      <c r="L411" s="33" t="e">
        <f>VLOOKUP(F:F,[1]PdC!$J$5:$T$1165,17,0)</f>
        <v>#N/A</v>
      </c>
      <c r="M411" s="40"/>
      <c r="N411" s="22"/>
      <c r="Q411" s="1">
        <f>+IFERROR(VLOOKUP(C411,#REF!,3,0),0)</f>
        <v>0</v>
      </c>
      <c r="T411" s="1" t="e">
        <f>VLOOKUP(F:F,[1]PdC!$F$5:$AE$1164,31,0)</f>
        <v>#REF!</v>
      </c>
      <c r="W411" s="33"/>
    </row>
    <row r="412" spans="1:23" ht="15" customHeight="1" x14ac:dyDescent="0.25">
      <c r="A412" s="28" t="s">
        <v>868</v>
      </c>
      <c r="B412" s="29" t="s">
        <v>8</v>
      </c>
      <c r="C412" s="70" t="s">
        <v>914</v>
      </c>
      <c r="D412" s="70">
        <v>70613700506</v>
      </c>
      <c r="E412" s="30" t="s">
        <v>919</v>
      </c>
      <c r="F412" s="30" t="s">
        <v>919</v>
      </c>
      <c r="G412" s="31" t="s">
        <v>920</v>
      </c>
      <c r="H412" s="29" t="s">
        <v>18</v>
      </c>
      <c r="I412" s="63">
        <v>0</v>
      </c>
      <c r="J412" s="63"/>
      <c r="K412" s="63">
        <v>0</v>
      </c>
      <c r="L412" s="33" t="e">
        <f>VLOOKUP(F:F,[1]PdC!$J$5:$T$1165,17,0)</f>
        <v>#N/A</v>
      </c>
      <c r="M412" s="46"/>
      <c r="N412" s="22"/>
      <c r="Q412" s="1">
        <f>+IFERROR(VLOOKUP(C412,#REF!,3,0),0)</f>
        <v>0</v>
      </c>
      <c r="T412" s="1" t="e">
        <f>VLOOKUP(F:F,[1]PdC!$F$5:$AE$1164,31,0)</f>
        <v>#N/A</v>
      </c>
      <c r="W412" s="33"/>
    </row>
    <row r="413" spans="1:23" ht="15" customHeight="1" x14ac:dyDescent="0.25">
      <c r="A413" s="28" t="s">
        <v>868</v>
      </c>
      <c r="B413" s="29" t="s">
        <v>8</v>
      </c>
      <c r="C413" s="70" t="s">
        <v>914</v>
      </c>
      <c r="D413" s="70">
        <v>70613700510</v>
      </c>
      <c r="E413" s="30" t="s">
        <v>921</v>
      </c>
      <c r="F413" s="30" t="s">
        <v>921</v>
      </c>
      <c r="G413" s="31" t="s">
        <v>922</v>
      </c>
      <c r="H413" s="29" t="s">
        <v>18</v>
      </c>
      <c r="I413" s="63">
        <v>560872</v>
      </c>
      <c r="J413" s="63"/>
      <c r="K413" s="63">
        <v>560872</v>
      </c>
      <c r="L413" s="33" t="e">
        <f>VLOOKUP(F:F,[1]PdC!$J$5:$T$1165,17,0)</f>
        <v>#N/A</v>
      </c>
      <c r="M413" s="46"/>
      <c r="N413" s="22"/>
      <c r="Q413" s="1">
        <f>+IFERROR(VLOOKUP(C413,#REF!,3,0),0)</f>
        <v>0</v>
      </c>
      <c r="T413" s="1" t="e">
        <f>VLOOKUP(F:F,[1]PdC!$F$5:$AE$1164,31,0)</f>
        <v>#REF!</v>
      </c>
      <c r="W413" s="33"/>
    </row>
    <row r="414" spans="1:23" ht="15" customHeight="1" x14ac:dyDescent="0.25">
      <c r="A414" s="28" t="s">
        <v>868</v>
      </c>
      <c r="B414" s="29" t="s">
        <v>8</v>
      </c>
      <c r="C414" s="70" t="s">
        <v>923</v>
      </c>
      <c r="D414" s="70">
        <v>70613700700</v>
      </c>
      <c r="E414" s="30" t="s">
        <v>924</v>
      </c>
      <c r="F414" s="30" t="s">
        <v>924</v>
      </c>
      <c r="G414" s="31" t="s">
        <v>925</v>
      </c>
      <c r="H414" s="29" t="s">
        <v>18</v>
      </c>
      <c r="I414" s="63">
        <v>0</v>
      </c>
      <c r="J414" s="63"/>
      <c r="K414" s="63">
        <v>0</v>
      </c>
      <c r="L414" s="33" t="e">
        <f>VLOOKUP(F:F,[1]PdC!$J$5:$T$1165,17,0)</f>
        <v>#N/A</v>
      </c>
      <c r="M414" s="46"/>
      <c r="N414" s="22"/>
      <c r="Q414" s="1">
        <f>+IFERROR(VLOOKUP(C414,#REF!,3,0),0)</f>
        <v>0</v>
      </c>
      <c r="T414" s="1" t="e">
        <f>VLOOKUP(F:F,[1]PdC!$F$5:$AE$1164,31,0)</f>
        <v>#REF!</v>
      </c>
      <c r="W414" s="33"/>
    </row>
    <row r="415" spans="1:23" ht="15" customHeight="1" x14ac:dyDescent="0.25">
      <c r="A415" s="34" t="s">
        <v>868</v>
      </c>
      <c r="B415" s="29" t="s">
        <v>8</v>
      </c>
      <c r="C415" s="70" t="s">
        <v>926</v>
      </c>
      <c r="D415" s="70">
        <v>70613700705</v>
      </c>
      <c r="E415" s="30" t="s">
        <v>927</v>
      </c>
      <c r="F415" s="30" t="s">
        <v>927</v>
      </c>
      <c r="G415" s="31" t="s">
        <v>928</v>
      </c>
      <c r="H415" s="29" t="s">
        <v>18</v>
      </c>
      <c r="I415" s="63">
        <v>152362.38</v>
      </c>
      <c r="J415" s="63"/>
      <c r="K415" s="63">
        <v>152362.38</v>
      </c>
      <c r="L415" s="33" t="e">
        <f>VLOOKUP(F:F,[1]PdC!$J$5:$T$1165,17,0)</f>
        <v>#N/A</v>
      </c>
      <c r="M415" s="46"/>
      <c r="N415" s="22"/>
      <c r="Q415" s="1">
        <f>+IFERROR(VLOOKUP(C415,#REF!,3,0),0)</f>
        <v>0</v>
      </c>
      <c r="T415" s="1" t="e">
        <f>VLOOKUP(F:F,[1]PdC!$F$5:$AE$1164,31,0)</f>
        <v>#REF!</v>
      </c>
      <c r="W415" s="33"/>
    </row>
    <row r="416" spans="1:23" ht="15" customHeight="1" x14ac:dyDescent="0.25">
      <c r="A416" s="34" t="s">
        <v>868</v>
      </c>
      <c r="B416" s="29" t="s">
        <v>8</v>
      </c>
      <c r="C416" s="70" t="s">
        <v>929</v>
      </c>
      <c r="D416" s="70">
        <v>70613700710</v>
      </c>
      <c r="E416" s="30" t="s">
        <v>930</v>
      </c>
      <c r="F416" s="30" t="s">
        <v>930</v>
      </c>
      <c r="G416" s="31" t="s">
        <v>931</v>
      </c>
      <c r="H416" s="29" t="s">
        <v>18</v>
      </c>
      <c r="I416" s="63">
        <v>0</v>
      </c>
      <c r="J416" s="63"/>
      <c r="K416" s="63">
        <v>0</v>
      </c>
      <c r="L416" s="33" t="e">
        <f>VLOOKUP(F:F,[1]PdC!$J$5:$T$1165,17,0)</f>
        <v>#N/A</v>
      </c>
      <c r="M416" s="52"/>
      <c r="N416" s="22"/>
      <c r="Q416" s="1">
        <f>+IFERROR(VLOOKUP(C416,#REF!,3,0),0)</f>
        <v>0</v>
      </c>
      <c r="T416" s="1" t="e">
        <f>VLOOKUP(F:F,[1]PdC!$F$5:$AE$1164,31,0)</f>
        <v>#REF!</v>
      </c>
      <c r="W416" s="33"/>
    </row>
    <row r="417" spans="1:23" ht="15" customHeight="1" x14ac:dyDescent="0.25">
      <c r="A417" s="34" t="s">
        <v>868</v>
      </c>
      <c r="B417" s="23" t="s">
        <v>8</v>
      </c>
      <c r="C417" s="24"/>
      <c r="D417" s="24">
        <v>706140</v>
      </c>
      <c r="E417" s="25" t="s">
        <v>932</v>
      </c>
      <c r="F417" s="25" t="s">
        <v>932</v>
      </c>
      <c r="G417" s="26" t="s">
        <v>933</v>
      </c>
      <c r="H417" s="26" t="s">
        <v>11</v>
      </c>
      <c r="I417" s="27">
        <v>0</v>
      </c>
      <c r="J417" s="27"/>
      <c r="K417" s="27">
        <v>0</v>
      </c>
      <c r="L417" s="33" t="e">
        <f>VLOOKUP(F:F,[1]PdC!$J$5:$T$1165,17,0)</f>
        <v>#N/A</v>
      </c>
      <c r="M417" s="46"/>
      <c r="N417" s="22"/>
      <c r="Q417" s="1">
        <f>+IFERROR(VLOOKUP(C417,#REF!,3,0),0)</f>
        <v>0</v>
      </c>
      <c r="T417" s="1" t="e">
        <f>VLOOKUP(F:F,[1]PdC!$F$5:$AE$1164,31,0)</f>
        <v>#REF!</v>
      </c>
      <c r="W417" s="33"/>
    </row>
    <row r="418" spans="1:23" s="77" customFormat="1" ht="15" customHeight="1" x14ac:dyDescent="0.25">
      <c r="A418" s="34" t="s">
        <v>868</v>
      </c>
      <c r="B418" s="29" t="s">
        <v>8</v>
      </c>
      <c r="C418" s="70" t="s">
        <v>743</v>
      </c>
      <c r="D418" s="70">
        <v>70614000005</v>
      </c>
      <c r="E418" s="30" t="s">
        <v>934</v>
      </c>
      <c r="F418" s="30" t="s">
        <v>934</v>
      </c>
      <c r="G418" s="31" t="s">
        <v>935</v>
      </c>
      <c r="H418" s="29" t="s">
        <v>18</v>
      </c>
      <c r="I418" s="63">
        <v>651103.92000000004</v>
      </c>
      <c r="J418" s="63"/>
      <c r="K418" s="63">
        <v>651103.92000000004</v>
      </c>
      <c r="L418" s="33" t="e">
        <f>VLOOKUP(F:F,[1]PdC!$J$5:$T$1165,17,0)</f>
        <v>#N/A</v>
      </c>
      <c r="M418" s="46"/>
      <c r="N418" s="22"/>
      <c r="Q418" s="1">
        <f>+IFERROR(VLOOKUP(C418,#REF!,3,0),0)</f>
        <v>0</v>
      </c>
      <c r="T418" s="1" t="e">
        <f>VLOOKUP(F:F,[1]PdC!$F$5:$AE$1164,31,0)</f>
        <v>#REF!</v>
      </c>
      <c r="V418" s="7"/>
      <c r="W418" s="33"/>
    </row>
    <row r="419" spans="1:23" ht="15" customHeight="1" x14ac:dyDescent="0.25">
      <c r="A419" s="16"/>
      <c r="B419" s="29" t="s">
        <v>8</v>
      </c>
      <c r="C419" s="70" t="s">
        <v>743</v>
      </c>
      <c r="D419" s="70">
        <v>70614000006</v>
      </c>
      <c r="E419" s="30" t="s">
        <v>936</v>
      </c>
      <c r="F419" s="30" t="s">
        <v>936</v>
      </c>
      <c r="G419" s="31" t="s">
        <v>937</v>
      </c>
      <c r="H419" s="29" t="s">
        <v>18</v>
      </c>
      <c r="I419" s="63">
        <v>0</v>
      </c>
      <c r="J419" s="63">
        <v>0</v>
      </c>
      <c r="K419" s="63">
        <v>0</v>
      </c>
      <c r="L419" s="33"/>
      <c r="M419" s="46"/>
      <c r="N419" s="22"/>
      <c r="Q419" s="1">
        <f>+IFERROR(VLOOKUP(C419,#REF!,3,0),0)</f>
        <v>0</v>
      </c>
      <c r="T419" s="1" t="e">
        <f>VLOOKUP(F:F,[1]PdC!$F$5:$AE$1164,31,0)</f>
        <v>#N/A</v>
      </c>
      <c r="W419" s="33"/>
    </row>
    <row r="420" spans="1:23" ht="15" customHeight="1" x14ac:dyDescent="0.25">
      <c r="A420" s="16"/>
      <c r="B420" s="29" t="s">
        <v>14</v>
      </c>
      <c r="C420" s="70" t="s">
        <v>743</v>
      </c>
      <c r="D420" s="70">
        <v>70614000010</v>
      </c>
      <c r="E420" s="30" t="s">
        <v>938</v>
      </c>
      <c r="F420" s="30" t="s">
        <v>938</v>
      </c>
      <c r="G420" s="31" t="s">
        <v>939</v>
      </c>
      <c r="H420" s="29" t="s">
        <v>18</v>
      </c>
      <c r="I420" s="63">
        <v>9037161.5700000003</v>
      </c>
      <c r="J420" s="63">
        <v>0</v>
      </c>
      <c r="K420" s="63">
        <v>9037161.5700000003</v>
      </c>
      <c r="L420" s="33"/>
      <c r="M420" s="46"/>
      <c r="N420" s="22"/>
      <c r="Q420" s="1">
        <f>+IFERROR(VLOOKUP(C420,#REF!,3,0),0)</f>
        <v>0</v>
      </c>
      <c r="T420" s="1" t="e">
        <f>VLOOKUP(F:F,[1]PdC!$F$5:$AE$1164,31,0)</f>
        <v>#REF!</v>
      </c>
      <c r="W420" s="33"/>
    </row>
    <row r="421" spans="1:23" ht="15" customHeight="1" x14ac:dyDescent="0.25">
      <c r="A421" s="34" t="s">
        <v>940</v>
      </c>
      <c r="B421" s="35" t="s">
        <v>20</v>
      </c>
      <c r="C421" s="78"/>
      <c r="D421" s="78"/>
      <c r="E421" s="37" t="s">
        <v>941</v>
      </c>
      <c r="F421" s="37" t="s">
        <v>941</v>
      </c>
      <c r="G421" s="38" t="s">
        <v>942</v>
      </c>
      <c r="H421" s="38" t="s">
        <v>11</v>
      </c>
      <c r="I421" s="39">
        <v>0</v>
      </c>
      <c r="J421" s="39"/>
      <c r="K421" s="39">
        <v>0</v>
      </c>
      <c r="L421" s="33" t="e">
        <f>VLOOKUP(F:F,[1]PdC!$J$5:$T$1165,17,0)</f>
        <v>#N/A</v>
      </c>
      <c r="M421" s="40"/>
      <c r="N421" s="22"/>
      <c r="Q421" s="1">
        <f>+IFERROR(VLOOKUP(C421,#REF!,3,0),0)</f>
        <v>0</v>
      </c>
      <c r="W421" s="33"/>
    </row>
    <row r="422" spans="1:23" ht="15" customHeight="1" x14ac:dyDescent="0.25">
      <c r="A422" s="28" t="s">
        <v>940</v>
      </c>
      <c r="B422" s="41" t="s">
        <v>20</v>
      </c>
      <c r="C422" s="36"/>
      <c r="D422" s="36"/>
      <c r="E422" s="43" t="s">
        <v>943</v>
      </c>
      <c r="F422" s="43" t="s">
        <v>943</v>
      </c>
      <c r="G422" s="44" t="s">
        <v>944</v>
      </c>
      <c r="H422" s="44" t="s">
        <v>18</v>
      </c>
      <c r="I422" s="45">
        <v>0</v>
      </c>
      <c r="J422" s="45"/>
      <c r="K422" s="45">
        <v>0</v>
      </c>
      <c r="L422" s="33" t="e">
        <f>VLOOKUP(F:F,[1]PdC!$J$5:$T$1165,17,0)</f>
        <v>#N/A</v>
      </c>
      <c r="M422" s="40"/>
      <c r="N422" s="22"/>
      <c r="Q422" s="1">
        <f>+IFERROR(VLOOKUP(C422,#REF!,3,0),0)</f>
        <v>0</v>
      </c>
      <c r="W422" s="33"/>
    </row>
    <row r="423" spans="1:23" ht="15" customHeight="1" x14ac:dyDescent="0.25">
      <c r="A423" s="28" t="s">
        <v>940</v>
      </c>
      <c r="B423" s="79" t="s">
        <v>20</v>
      </c>
      <c r="C423" s="62"/>
      <c r="D423" s="62"/>
      <c r="E423" s="60" t="s">
        <v>945</v>
      </c>
      <c r="F423" s="60" t="s">
        <v>945</v>
      </c>
      <c r="G423" s="44" t="s">
        <v>942</v>
      </c>
      <c r="H423" s="75" t="s">
        <v>18</v>
      </c>
      <c r="I423" s="45">
        <v>0</v>
      </c>
      <c r="J423" s="45"/>
      <c r="K423" s="45">
        <v>0</v>
      </c>
      <c r="L423" s="33" t="e">
        <f>VLOOKUP(F:F,[1]PdC!$J$5:$T$1165,17,0)</f>
        <v>#N/A</v>
      </c>
      <c r="M423" s="40"/>
      <c r="N423" s="22"/>
      <c r="Q423" s="1">
        <f>+IFERROR(VLOOKUP(C423,#REF!,3,0),0)</f>
        <v>0</v>
      </c>
      <c r="W423" s="33"/>
    </row>
    <row r="424" spans="1:23" ht="15" customHeight="1" x14ac:dyDescent="0.25">
      <c r="A424" s="34" t="s">
        <v>940</v>
      </c>
      <c r="B424" s="29" t="s">
        <v>14</v>
      </c>
      <c r="C424" s="70" t="s">
        <v>743</v>
      </c>
      <c r="D424" s="70">
        <v>70614000015</v>
      </c>
      <c r="E424" s="30" t="s">
        <v>946</v>
      </c>
      <c r="F424" s="30" t="s">
        <v>946</v>
      </c>
      <c r="G424" s="31" t="s">
        <v>947</v>
      </c>
      <c r="H424" s="29" t="s">
        <v>18</v>
      </c>
      <c r="I424" s="63">
        <v>12959.79</v>
      </c>
      <c r="J424" s="63"/>
      <c r="K424" s="63">
        <v>12959.79</v>
      </c>
      <c r="L424" s="33" t="e">
        <f>VLOOKUP(F:F,[1]PdC!$J$5:$T$1165,17,0)</f>
        <v>#N/A</v>
      </c>
      <c r="M424" s="40"/>
      <c r="N424" s="22"/>
      <c r="Q424" s="1">
        <f>+IFERROR(VLOOKUP(C424,#REF!,3,0),0)</f>
        <v>0</v>
      </c>
      <c r="T424" s="1" t="e">
        <f>VLOOKUP(F:F,[1]PdC!$F$5:$AE$1164,31,0)</f>
        <v>#REF!</v>
      </c>
      <c r="W424" s="33"/>
    </row>
    <row r="425" spans="1:23" ht="15" customHeight="1" x14ac:dyDescent="0.25">
      <c r="A425" s="28" t="s">
        <v>940</v>
      </c>
      <c r="B425" s="35" t="s">
        <v>20</v>
      </c>
      <c r="C425" s="36"/>
      <c r="D425" s="36"/>
      <c r="E425" s="37" t="s">
        <v>948</v>
      </c>
      <c r="F425" s="37" t="s">
        <v>948</v>
      </c>
      <c r="G425" s="38" t="s">
        <v>949</v>
      </c>
      <c r="H425" s="38" t="s">
        <v>11</v>
      </c>
      <c r="I425" s="39">
        <v>0</v>
      </c>
      <c r="J425" s="39"/>
      <c r="K425" s="39">
        <v>0</v>
      </c>
      <c r="L425" s="33"/>
      <c r="M425" s="46"/>
      <c r="N425" s="22"/>
      <c r="Q425" s="1">
        <f>+IFERROR(VLOOKUP(C425,#REF!,3,0),0)</f>
        <v>0</v>
      </c>
      <c r="W425" s="33"/>
    </row>
    <row r="426" spans="1:23" ht="15" customHeight="1" x14ac:dyDescent="0.25">
      <c r="A426" s="34" t="s">
        <v>940</v>
      </c>
      <c r="B426" s="74" t="s">
        <v>20</v>
      </c>
      <c r="C426" s="36"/>
      <c r="D426" s="36"/>
      <c r="E426" s="43" t="s">
        <v>950</v>
      </c>
      <c r="F426" s="43" t="s">
        <v>950</v>
      </c>
      <c r="G426" s="44" t="s">
        <v>951</v>
      </c>
      <c r="H426" s="75" t="s">
        <v>18</v>
      </c>
      <c r="I426" s="45">
        <v>0</v>
      </c>
      <c r="J426" s="45"/>
      <c r="K426" s="45">
        <v>0</v>
      </c>
      <c r="L426" s="33" t="e">
        <f>VLOOKUP(F:F,[1]PdC!$J$5:$T$1165,17,0)</f>
        <v>#N/A</v>
      </c>
      <c r="M426" s="40"/>
      <c r="N426" s="22"/>
      <c r="Q426" s="1">
        <f>+IFERROR(VLOOKUP(C426,#REF!,3,0),0)</f>
        <v>0</v>
      </c>
      <c r="W426" s="33"/>
    </row>
    <row r="427" spans="1:23" ht="15" customHeight="1" x14ac:dyDescent="0.25">
      <c r="A427" s="34" t="s">
        <v>940</v>
      </c>
      <c r="B427" s="74" t="s">
        <v>20</v>
      </c>
      <c r="C427" s="36"/>
      <c r="D427" s="36"/>
      <c r="E427" s="43" t="s">
        <v>952</v>
      </c>
      <c r="F427" s="43" t="s">
        <v>952</v>
      </c>
      <c r="G427" s="44" t="s">
        <v>949</v>
      </c>
      <c r="H427" s="75" t="s">
        <v>18</v>
      </c>
      <c r="I427" s="45">
        <v>0</v>
      </c>
      <c r="J427" s="45"/>
      <c r="K427" s="45">
        <v>0</v>
      </c>
      <c r="L427" s="33" t="e">
        <f>VLOOKUP(F:F,[1]PdC!$J$5:$T$1165,17,0)</f>
        <v>#N/A</v>
      </c>
      <c r="M427" s="40"/>
      <c r="N427" s="22"/>
      <c r="Q427" s="1">
        <f>+IFERROR(VLOOKUP(C427,#REF!,3,0),0)</f>
        <v>0</v>
      </c>
      <c r="W427" s="33"/>
    </row>
    <row r="428" spans="1:23" ht="15" customHeight="1" x14ac:dyDescent="0.25">
      <c r="A428" s="34" t="s">
        <v>940</v>
      </c>
      <c r="B428" s="29" t="s">
        <v>8</v>
      </c>
      <c r="C428" s="70" t="s">
        <v>743</v>
      </c>
      <c r="D428" s="70">
        <v>70614000016</v>
      </c>
      <c r="E428" s="30" t="s">
        <v>953</v>
      </c>
      <c r="F428" s="30" t="s">
        <v>953</v>
      </c>
      <c r="G428" s="31" t="s">
        <v>954</v>
      </c>
      <c r="H428" s="29" t="s">
        <v>18</v>
      </c>
      <c r="I428" s="63">
        <v>0</v>
      </c>
      <c r="J428" s="63"/>
      <c r="K428" s="63">
        <v>0</v>
      </c>
      <c r="L428" s="33" t="e">
        <f>VLOOKUP(F:F,[1]PdC!$J$5:$T$1165,17,0)</f>
        <v>#N/A</v>
      </c>
      <c r="M428" s="46"/>
      <c r="N428" s="22"/>
      <c r="Q428" s="1">
        <f>+IFERROR(VLOOKUP(C428,#REF!,3,0),0)</f>
        <v>0</v>
      </c>
      <c r="T428" s="1" t="e">
        <f>VLOOKUP(F:F,[1]PdC!$F$5:$AE$1164,31,0)</f>
        <v>#N/A</v>
      </c>
      <c r="W428" s="33"/>
    </row>
    <row r="429" spans="1:23" ht="15" customHeight="1" x14ac:dyDescent="0.25">
      <c r="A429" s="16"/>
      <c r="B429" s="29" t="s">
        <v>8</v>
      </c>
      <c r="C429" s="70" t="s">
        <v>955</v>
      </c>
      <c r="D429" s="70">
        <v>70614000100</v>
      </c>
      <c r="E429" s="30" t="s">
        <v>956</v>
      </c>
      <c r="F429" s="30" t="s">
        <v>956</v>
      </c>
      <c r="G429" s="31" t="s">
        <v>957</v>
      </c>
      <c r="H429" s="29" t="s">
        <v>18</v>
      </c>
      <c r="I429" s="63">
        <v>0</v>
      </c>
      <c r="J429" s="63">
        <v>0</v>
      </c>
      <c r="K429" s="63">
        <v>0</v>
      </c>
      <c r="L429" s="33"/>
      <c r="M429" s="46"/>
      <c r="N429" s="22"/>
      <c r="Q429" s="1">
        <f>+IFERROR(VLOOKUP(C429,#REF!,3,0),0)</f>
        <v>0</v>
      </c>
      <c r="T429" s="1" t="e">
        <f>VLOOKUP(F:F,[1]PdC!$F$5:$AE$1164,31,0)</f>
        <v>#REF!</v>
      </c>
      <c r="W429" s="33"/>
    </row>
    <row r="430" spans="1:23" ht="15" customHeight="1" x14ac:dyDescent="0.25">
      <c r="A430" s="16"/>
      <c r="B430" s="29" t="s">
        <v>8</v>
      </c>
      <c r="C430" s="70" t="s">
        <v>958</v>
      </c>
      <c r="D430" s="70">
        <v>70614000106</v>
      </c>
      <c r="E430" s="30" t="s">
        <v>959</v>
      </c>
      <c r="F430" s="30" t="s">
        <v>959</v>
      </c>
      <c r="G430" s="31" t="s">
        <v>960</v>
      </c>
      <c r="H430" s="29" t="s">
        <v>18</v>
      </c>
      <c r="I430" s="63">
        <v>0</v>
      </c>
      <c r="J430" s="63">
        <v>0</v>
      </c>
      <c r="K430" s="63">
        <v>0</v>
      </c>
      <c r="L430" s="33"/>
      <c r="M430" s="46"/>
      <c r="N430" s="22"/>
      <c r="Q430" s="1">
        <f>+IFERROR(VLOOKUP(C430,#REF!,3,0),0)</f>
        <v>0</v>
      </c>
      <c r="T430" s="1" t="e">
        <f>VLOOKUP(F:F,[1]PdC!$F$5:$AE$1164,31,0)</f>
        <v>#REF!</v>
      </c>
      <c r="W430" s="33"/>
    </row>
    <row r="431" spans="1:23" ht="15" customHeight="1" x14ac:dyDescent="0.25">
      <c r="A431" s="28" t="s">
        <v>961</v>
      </c>
      <c r="B431" s="29" t="s">
        <v>8</v>
      </c>
      <c r="C431" s="70" t="s">
        <v>958</v>
      </c>
      <c r="D431" s="70">
        <v>70614000110</v>
      </c>
      <c r="E431" s="30" t="s">
        <v>962</v>
      </c>
      <c r="F431" s="30" t="s">
        <v>962</v>
      </c>
      <c r="G431" s="31" t="s">
        <v>963</v>
      </c>
      <c r="H431" s="29" t="s">
        <v>18</v>
      </c>
      <c r="I431" s="63">
        <v>314661.75</v>
      </c>
      <c r="J431" s="63"/>
      <c r="K431" s="63">
        <v>314661.75</v>
      </c>
      <c r="L431" s="33" t="e">
        <f>VLOOKUP(F:F,[1]PdC!$J$5:$T$1165,17,0)</f>
        <v>#N/A</v>
      </c>
      <c r="M431" s="40"/>
      <c r="N431" s="22"/>
      <c r="Q431" s="1">
        <f>+IFERROR(VLOOKUP(C431,#REF!,3,0),0)</f>
        <v>0</v>
      </c>
      <c r="T431" s="1" t="e">
        <f>VLOOKUP(F:F,[1]PdC!$F$5:$AE$1164,31,0)</f>
        <v>#REF!</v>
      </c>
      <c r="W431" s="33"/>
    </row>
    <row r="432" spans="1:23" ht="15" customHeight="1" x14ac:dyDescent="0.25">
      <c r="A432" s="28" t="s">
        <v>961</v>
      </c>
      <c r="B432" s="29" t="s">
        <v>8</v>
      </c>
      <c r="C432" s="70" t="s">
        <v>958</v>
      </c>
      <c r="D432" s="70">
        <v>70614000115</v>
      </c>
      <c r="E432" s="30" t="s">
        <v>964</v>
      </c>
      <c r="F432" s="30" t="s">
        <v>964</v>
      </c>
      <c r="G432" s="31" t="s">
        <v>965</v>
      </c>
      <c r="H432" s="29" t="s">
        <v>18</v>
      </c>
      <c r="I432" s="63">
        <v>14730.3</v>
      </c>
      <c r="J432" s="63"/>
      <c r="K432" s="63">
        <v>14730.3</v>
      </c>
      <c r="L432" s="33" t="e">
        <f>VLOOKUP(F:F,[1]PdC!$J$5:$T$1165,17,0)</f>
        <v>#N/A</v>
      </c>
      <c r="M432" s="40"/>
      <c r="N432" s="22"/>
      <c r="Q432" s="1">
        <f>+IFERROR(VLOOKUP(C432,#REF!,3,0),0)</f>
        <v>0</v>
      </c>
      <c r="T432" s="1" t="e">
        <f>VLOOKUP(F:F,[1]PdC!$F$5:$AE$1164,31,0)</f>
        <v>#REF!</v>
      </c>
      <c r="W432" s="33"/>
    </row>
    <row r="433" spans="1:23" ht="15" customHeight="1" x14ac:dyDescent="0.25">
      <c r="A433" s="34" t="s">
        <v>961</v>
      </c>
      <c r="B433" s="29" t="s">
        <v>8</v>
      </c>
      <c r="C433" s="70" t="s">
        <v>966</v>
      </c>
      <c r="D433" s="70">
        <v>70614000120</v>
      </c>
      <c r="E433" s="30" t="s">
        <v>967</v>
      </c>
      <c r="F433" s="30" t="s">
        <v>967</v>
      </c>
      <c r="G433" s="31" t="s">
        <v>968</v>
      </c>
      <c r="H433" s="29" t="s">
        <v>18</v>
      </c>
      <c r="I433" s="63">
        <v>0</v>
      </c>
      <c r="J433" s="63"/>
      <c r="K433" s="63">
        <v>0</v>
      </c>
      <c r="L433" s="33" t="e">
        <f>VLOOKUP(F:F,[1]PdC!$J$5:$T$1165,17,0)</f>
        <v>#N/A</v>
      </c>
      <c r="M433" s="46"/>
      <c r="N433" s="22"/>
      <c r="Q433" s="1">
        <f>+IFERROR(VLOOKUP(C433,#REF!,3,0),0)</f>
        <v>0</v>
      </c>
      <c r="T433" s="1" t="e">
        <f>VLOOKUP(F:F,[1]PdC!$F$5:$AE$1164,31,0)</f>
        <v>#REF!</v>
      </c>
      <c r="W433" s="33"/>
    </row>
    <row r="434" spans="1:23" ht="15" customHeight="1" x14ac:dyDescent="0.25">
      <c r="A434" s="34" t="s">
        <v>961</v>
      </c>
      <c r="B434" s="29" t="s">
        <v>8</v>
      </c>
      <c r="C434" s="70" t="s">
        <v>966</v>
      </c>
      <c r="D434" s="70">
        <v>70614000125</v>
      </c>
      <c r="E434" s="30" t="s">
        <v>969</v>
      </c>
      <c r="F434" s="30" t="s">
        <v>969</v>
      </c>
      <c r="G434" s="31" t="s">
        <v>970</v>
      </c>
      <c r="H434" s="29" t="s">
        <v>18</v>
      </c>
      <c r="I434" s="63">
        <v>0</v>
      </c>
      <c r="J434" s="63"/>
      <c r="K434" s="63">
        <v>0</v>
      </c>
      <c r="L434" s="33" t="e">
        <f>VLOOKUP(F:F,[1]PdC!$J$5:$T$1165,17,0)</f>
        <v>#N/A</v>
      </c>
      <c r="M434" s="40"/>
      <c r="N434" s="22"/>
      <c r="Q434" s="1">
        <f>+IFERROR(VLOOKUP(C434,#REF!,3,0),0)</f>
        <v>0</v>
      </c>
      <c r="T434" s="1" t="e">
        <f>VLOOKUP(F:F,[1]PdC!$F$5:$AE$1164,31,0)</f>
        <v>#REF!</v>
      </c>
      <c r="W434" s="33"/>
    </row>
    <row r="435" spans="1:23" ht="15" customHeight="1" x14ac:dyDescent="0.25">
      <c r="A435" s="28" t="s">
        <v>961</v>
      </c>
      <c r="B435" s="29" t="s">
        <v>8</v>
      </c>
      <c r="C435" s="70" t="s">
        <v>966</v>
      </c>
      <c r="D435" s="70">
        <v>70614000130</v>
      </c>
      <c r="E435" s="30" t="s">
        <v>971</v>
      </c>
      <c r="F435" s="30" t="s">
        <v>971</v>
      </c>
      <c r="G435" s="31" t="s">
        <v>972</v>
      </c>
      <c r="H435" s="29" t="s">
        <v>18</v>
      </c>
      <c r="I435" s="63">
        <v>0</v>
      </c>
      <c r="J435" s="63"/>
      <c r="K435" s="63">
        <v>0</v>
      </c>
      <c r="L435" s="33" t="e">
        <f>VLOOKUP(F:F,[1]PdC!$J$5:$T$1165,17,0)</f>
        <v>#N/A</v>
      </c>
      <c r="M435" s="40"/>
      <c r="N435" s="22"/>
      <c r="Q435" s="1">
        <f>+IFERROR(VLOOKUP(C435,#REF!,3,0),0)</f>
        <v>0</v>
      </c>
      <c r="T435" s="1" t="e">
        <f>VLOOKUP(F:F,[1]PdC!$F$5:$AE$1164,31,0)</f>
        <v>#REF!</v>
      </c>
      <c r="W435" s="33"/>
    </row>
    <row r="436" spans="1:23" ht="15" customHeight="1" x14ac:dyDescent="0.25">
      <c r="A436" s="28" t="s">
        <v>961</v>
      </c>
      <c r="B436" s="29" t="s">
        <v>8</v>
      </c>
      <c r="C436" s="70" t="s">
        <v>973</v>
      </c>
      <c r="D436" s="70">
        <v>70614000135</v>
      </c>
      <c r="E436" s="30" t="s">
        <v>974</v>
      </c>
      <c r="F436" s="30" t="s">
        <v>974</v>
      </c>
      <c r="G436" s="31" t="s">
        <v>975</v>
      </c>
      <c r="H436" s="29" t="s">
        <v>18</v>
      </c>
      <c r="I436" s="63">
        <v>0</v>
      </c>
      <c r="J436" s="63"/>
      <c r="K436" s="63">
        <v>0</v>
      </c>
      <c r="L436" s="33"/>
      <c r="M436" s="46"/>
      <c r="N436" s="22"/>
      <c r="Q436" s="1">
        <f>+IFERROR(VLOOKUP(C436,#REF!,3,0),0)</f>
        <v>0</v>
      </c>
      <c r="T436" s="1" t="e">
        <f>VLOOKUP(F:F,[1]PdC!$F$5:$AE$1164,31,0)</f>
        <v>#REF!</v>
      </c>
      <c r="W436" s="33"/>
    </row>
    <row r="437" spans="1:23" ht="15" customHeight="1" x14ac:dyDescent="0.25">
      <c r="A437" s="28" t="s">
        <v>961</v>
      </c>
      <c r="B437" s="29" t="s">
        <v>8</v>
      </c>
      <c r="C437" s="70" t="s">
        <v>973</v>
      </c>
      <c r="D437" s="70">
        <v>70614000140</v>
      </c>
      <c r="E437" s="30" t="s">
        <v>976</v>
      </c>
      <c r="F437" s="30" t="s">
        <v>976</v>
      </c>
      <c r="G437" s="31" t="s">
        <v>977</v>
      </c>
      <c r="H437" s="29" t="s">
        <v>18</v>
      </c>
      <c r="I437" s="63">
        <v>33805.050000000003</v>
      </c>
      <c r="J437" s="63"/>
      <c r="K437" s="63">
        <v>33805.050000000003</v>
      </c>
      <c r="L437" s="33" t="e">
        <f>VLOOKUP(F:F,[1]PdC!$J$5:$T$1165,17,0)</f>
        <v>#N/A</v>
      </c>
      <c r="M437" s="40"/>
      <c r="N437" s="22"/>
      <c r="Q437" s="1">
        <f>+IFERROR(VLOOKUP(C437,#REF!,3,0),0)</f>
        <v>0</v>
      </c>
      <c r="T437" s="1" t="e">
        <f>VLOOKUP(F:F,[1]PdC!$F$5:$AE$1164,31,0)</f>
        <v>#REF!</v>
      </c>
      <c r="W437" s="33"/>
    </row>
    <row r="438" spans="1:23" ht="15" customHeight="1" x14ac:dyDescent="0.25">
      <c r="A438" s="28" t="s">
        <v>961</v>
      </c>
      <c r="B438" s="29" t="s">
        <v>8</v>
      </c>
      <c r="C438" s="70" t="s">
        <v>973</v>
      </c>
      <c r="D438" s="70">
        <v>70614000145</v>
      </c>
      <c r="E438" s="30" t="s">
        <v>978</v>
      </c>
      <c r="F438" s="30" t="s">
        <v>978</v>
      </c>
      <c r="G438" s="31" t="s">
        <v>979</v>
      </c>
      <c r="H438" s="29" t="s">
        <v>18</v>
      </c>
      <c r="I438" s="63">
        <v>0</v>
      </c>
      <c r="J438" s="63"/>
      <c r="K438" s="63">
        <v>0</v>
      </c>
      <c r="L438" s="33" t="e">
        <f>VLOOKUP(F:F,[1]PdC!$J$5:$T$1165,17,0)</f>
        <v>#N/A</v>
      </c>
      <c r="M438" s="40"/>
      <c r="N438" s="22"/>
      <c r="Q438" s="1">
        <f>+IFERROR(VLOOKUP(C438,#REF!,3,0),0)</f>
        <v>0</v>
      </c>
      <c r="T438" s="1" t="e">
        <f>VLOOKUP(F:F,[1]PdC!$F$5:$AE$1164,31,0)</f>
        <v>#REF!</v>
      </c>
      <c r="W438" s="33"/>
    </row>
    <row r="439" spans="1:23" ht="15" customHeight="1" x14ac:dyDescent="0.25">
      <c r="A439" s="28" t="s">
        <v>961</v>
      </c>
      <c r="B439" s="29" t="s">
        <v>8</v>
      </c>
      <c r="C439" s="70" t="s">
        <v>955</v>
      </c>
      <c r="D439" s="70">
        <v>70614000150</v>
      </c>
      <c r="E439" s="30" t="s">
        <v>980</v>
      </c>
      <c r="F439" s="30" t="s">
        <v>980</v>
      </c>
      <c r="G439" s="31" t="s">
        <v>981</v>
      </c>
      <c r="H439" s="29" t="s">
        <v>18</v>
      </c>
      <c r="I439" s="63">
        <v>0</v>
      </c>
      <c r="J439" s="63"/>
      <c r="K439" s="63">
        <v>0</v>
      </c>
      <c r="L439" s="33" t="e">
        <f>VLOOKUP(F:F,[1]PdC!$J$5:$T$1165,17,0)</f>
        <v>#N/A</v>
      </c>
      <c r="M439" s="46"/>
      <c r="N439" s="22"/>
      <c r="Q439" s="1">
        <f>+IFERROR(VLOOKUP(C439,#REF!,3,0),0)</f>
        <v>0</v>
      </c>
      <c r="T439" s="1" t="e">
        <f>VLOOKUP(F:F,[1]PdC!$F$5:$AE$1164,31,0)</f>
        <v>#REF!</v>
      </c>
      <c r="W439" s="33"/>
    </row>
    <row r="440" spans="1:23" ht="15" customHeight="1" x14ac:dyDescent="0.25">
      <c r="A440" s="28" t="s">
        <v>961</v>
      </c>
      <c r="B440" s="29" t="s">
        <v>8</v>
      </c>
      <c r="C440" s="70" t="s">
        <v>955</v>
      </c>
      <c r="D440" s="70">
        <v>70614000155</v>
      </c>
      <c r="E440" s="30" t="s">
        <v>982</v>
      </c>
      <c r="F440" s="30" t="s">
        <v>982</v>
      </c>
      <c r="G440" s="31" t="s">
        <v>983</v>
      </c>
      <c r="H440" s="29" t="s">
        <v>18</v>
      </c>
      <c r="I440" s="63">
        <v>194228.45</v>
      </c>
      <c r="J440" s="63"/>
      <c r="K440" s="63">
        <v>194228.45</v>
      </c>
      <c r="L440" s="33" t="e">
        <f>VLOOKUP(F:F,[1]PdC!$J$5:$T$1165,17,0)</f>
        <v>#N/A</v>
      </c>
      <c r="M440" s="46"/>
      <c r="N440" s="22"/>
      <c r="Q440" s="1">
        <f>+IFERROR(VLOOKUP(C440,#REF!,3,0),0)</f>
        <v>0</v>
      </c>
      <c r="T440" s="1" t="e">
        <f>VLOOKUP(F:F,[1]PdC!$F$5:$AE$1164,31,0)</f>
        <v>#REF!</v>
      </c>
      <c r="W440" s="33"/>
    </row>
    <row r="441" spans="1:23" ht="15" customHeight="1" x14ac:dyDescent="0.25">
      <c r="A441" s="28" t="s">
        <v>961</v>
      </c>
      <c r="B441" s="29" t="s">
        <v>8</v>
      </c>
      <c r="C441" s="70" t="s">
        <v>955</v>
      </c>
      <c r="D441" s="70">
        <v>70614000160</v>
      </c>
      <c r="E441" s="30" t="s">
        <v>984</v>
      </c>
      <c r="F441" s="30" t="s">
        <v>984</v>
      </c>
      <c r="G441" s="31" t="s">
        <v>985</v>
      </c>
      <c r="H441" s="29" t="s">
        <v>18</v>
      </c>
      <c r="I441" s="63">
        <v>4998856.79</v>
      </c>
      <c r="J441" s="63"/>
      <c r="K441" s="63">
        <v>4998856.79</v>
      </c>
      <c r="L441" s="33" t="e">
        <f>VLOOKUP(F:F,[1]PdC!$J$5:$T$1165,17,0)</f>
        <v>#N/A</v>
      </c>
      <c r="M441" s="46"/>
      <c r="N441" s="22"/>
      <c r="Q441" s="1">
        <f>+IFERROR(VLOOKUP(C441,#REF!,3,0),0)</f>
        <v>0</v>
      </c>
      <c r="T441" s="1" t="e">
        <f>VLOOKUP(F:F,[1]PdC!$F$5:$AE$1164,31,0)</f>
        <v>#REF!</v>
      </c>
      <c r="W441" s="33"/>
    </row>
    <row r="442" spans="1:23" ht="15" customHeight="1" x14ac:dyDescent="0.25">
      <c r="A442" s="28" t="s">
        <v>961</v>
      </c>
      <c r="B442" s="29" t="s">
        <v>8</v>
      </c>
      <c r="C442" s="70" t="s">
        <v>955</v>
      </c>
      <c r="D442" s="70">
        <v>70614000161</v>
      </c>
      <c r="E442" s="30" t="s">
        <v>986</v>
      </c>
      <c r="F442" s="30" t="s">
        <v>986</v>
      </c>
      <c r="G442" s="31" t="s">
        <v>987</v>
      </c>
      <c r="H442" s="29" t="s">
        <v>18</v>
      </c>
      <c r="I442" s="63">
        <v>0</v>
      </c>
      <c r="J442" s="63"/>
      <c r="K442" s="63">
        <v>0</v>
      </c>
      <c r="L442" s="33"/>
      <c r="M442" s="46"/>
      <c r="N442" s="22"/>
      <c r="Q442" s="1">
        <f>+IFERROR(VLOOKUP(C442,#REF!,3,0),0)</f>
        <v>0</v>
      </c>
      <c r="T442" s="1" t="e">
        <f>VLOOKUP(F:F,[1]PdC!$F$5:$AE$1164,31,0)</f>
        <v>#N/A</v>
      </c>
      <c r="W442" s="33"/>
    </row>
    <row r="443" spans="1:23" ht="15" customHeight="1" x14ac:dyDescent="0.25">
      <c r="A443" s="28" t="s">
        <v>961</v>
      </c>
      <c r="B443" s="29" t="s">
        <v>8</v>
      </c>
      <c r="C443" s="70" t="s">
        <v>988</v>
      </c>
      <c r="D443" s="70">
        <v>70614000165</v>
      </c>
      <c r="E443" s="30" t="s">
        <v>989</v>
      </c>
      <c r="F443" s="30" t="s">
        <v>989</v>
      </c>
      <c r="G443" s="31" t="s">
        <v>990</v>
      </c>
      <c r="H443" s="29" t="s">
        <v>18</v>
      </c>
      <c r="I443" s="63">
        <v>0</v>
      </c>
      <c r="J443" s="63"/>
      <c r="K443" s="63">
        <v>0</v>
      </c>
      <c r="L443" s="33" t="e">
        <f>VLOOKUP(F:F,[1]PdC!$J$5:$T$1165,17,0)</f>
        <v>#N/A</v>
      </c>
      <c r="M443" s="46"/>
      <c r="N443" s="22"/>
      <c r="Q443" s="1">
        <f>+IFERROR(VLOOKUP(C443,#REF!,3,0),0)</f>
        <v>0</v>
      </c>
      <c r="T443" s="1" t="e">
        <f>VLOOKUP(F:F,[1]PdC!$F$5:$AE$1164,31,0)</f>
        <v>#REF!</v>
      </c>
      <c r="W443" s="33"/>
    </row>
    <row r="444" spans="1:23" ht="15" customHeight="1" x14ac:dyDescent="0.25">
      <c r="A444" s="28" t="s">
        <v>961</v>
      </c>
      <c r="B444" s="29" t="s">
        <v>8</v>
      </c>
      <c r="C444" s="70" t="s">
        <v>955</v>
      </c>
      <c r="D444" s="70">
        <v>70614000200</v>
      </c>
      <c r="E444" s="30" t="s">
        <v>991</v>
      </c>
      <c r="F444" s="30" t="s">
        <v>991</v>
      </c>
      <c r="G444" s="31" t="s">
        <v>992</v>
      </c>
      <c r="H444" s="29" t="s">
        <v>18</v>
      </c>
      <c r="I444" s="63">
        <v>0</v>
      </c>
      <c r="J444" s="63"/>
      <c r="K444" s="63">
        <v>0</v>
      </c>
      <c r="L444" s="33" t="e">
        <f>VLOOKUP(F:F,[1]PdC!$J$5:$T$1165,17,0)</f>
        <v>#N/A</v>
      </c>
      <c r="M444" s="46"/>
      <c r="N444" s="22"/>
      <c r="Q444" s="1">
        <f>+IFERROR(VLOOKUP(C444,#REF!,3,0),0)</f>
        <v>0</v>
      </c>
      <c r="T444" s="1" t="e">
        <f>VLOOKUP(F:F,[1]PdC!$F$5:$AE$1164,31,0)</f>
        <v>#N/A</v>
      </c>
      <c r="W444" s="33"/>
    </row>
    <row r="445" spans="1:23" ht="15" customHeight="1" x14ac:dyDescent="0.25">
      <c r="A445" s="28" t="s">
        <v>961</v>
      </c>
      <c r="B445" s="29" t="s">
        <v>8</v>
      </c>
      <c r="C445" s="70" t="s">
        <v>993</v>
      </c>
      <c r="D445" s="70">
        <v>70614000205</v>
      </c>
      <c r="E445" s="30" t="s">
        <v>994</v>
      </c>
      <c r="F445" s="30" t="s">
        <v>994</v>
      </c>
      <c r="G445" s="31" t="s">
        <v>995</v>
      </c>
      <c r="H445" s="29" t="s">
        <v>18</v>
      </c>
      <c r="I445" s="63">
        <v>0</v>
      </c>
      <c r="J445" s="63"/>
      <c r="K445" s="63">
        <v>0</v>
      </c>
      <c r="L445" s="33" t="e">
        <f>VLOOKUP(F:F,[1]PdC!$J$5:$T$1165,17,0)</f>
        <v>#N/A</v>
      </c>
      <c r="M445" s="46"/>
      <c r="N445" s="22"/>
      <c r="Q445" s="1">
        <f>+IFERROR(VLOOKUP(C445,#REF!,3,0),0)</f>
        <v>0</v>
      </c>
      <c r="T445" s="1" t="e">
        <f>VLOOKUP(F:F,[1]PdC!$F$5:$AE$1164,31,0)</f>
        <v>#REF!</v>
      </c>
      <c r="W445" s="33"/>
    </row>
    <row r="446" spans="1:23" ht="15" customHeight="1" x14ac:dyDescent="0.25">
      <c r="A446" s="28" t="s">
        <v>961</v>
      </c>
      <c r="B446" s="29" t="s">
        <v>8</v>
      </c>
      <c r="C446" s="70" t="s">
        <v>996</v>
      </c>
      <c r="D446" s="70">
        <v>70614000210</v>
      </c>
      <c r="E446" s="30" t="s">
        <v>997</v>
      </c>
      <c r="F446" s="30" t="s">
        <v>997</v>
      </c>
      <c r="G446" s="31" t="s">
        <v>998</v>
      </c>
      <c r="H446" s="29" t="s">
        <v>18</v>
      </c>
      <c r="I446" s="63">
        <v>0</v>
      </c>
      <c r="J446" s="63"/>
      <c r="K446" s="63">
        <v>0</v>
      </c>
      <c r="L446" s="33" t="e">
        <f>VLOOKUP(F:F,[1]PdC!$J$5:$T$1165,17,0)</f>
        <v>#N/A</v>
      </c>
      <c r="M446" s="46"/>
      <c r="N446" s="22"/>
      <c r="Q446" s="1">
        <f>+IFERROR(VLOOKUP(C446,#REF!,3,0),0)</f>
        <v>0</v>
      </c>
      <c r="T446" s="1" t="e">
        <f>VLOOKUP(F:F,[1]PdC!$F$5:$AE$1164,31,0)</f>
        <v>#REF!</v>
      </c>
      <c r="W446" s="33"/>
    </row>
    <row r="447" spans="1:23" ht="15" customHeight="1" x14ac:dyDescent="0.25">
      <c r="A447" s="28" t="s">
        <v>961</v>
      </c>
      <c r="B447" s="29" t="s">
        <v>8</v>
      </c>
      <c r="C447" s="70" t="s">
        <v>999</v>
      </c>
      <c r="D447" s="70">
        <v>70614000215</v>
      </c>
      <c r="E447" s="30" t="s">
        <v>1000</v>
      </c>
      <c r="F447" s="30" t="s">
        <v>1000</v>
      </c>
      <c r="G447" s="31" t="s">
        <v>1001</v>
      </c>
      <c r="H447" s="29" t="s">
        <v>18</v>
      </c>
      <c r="I447" s="63">
        <v>0</v>
      </c>
      <c r="J447" s="63"/>
      <c r="K447" s="63">
        <v>0</v>
      </c>
      <c r="L447" s="33" t="e">
        <f>VLOOKUP(F:F,[1]PdC!$J$5:$T$1165,17,0)</f>
        <v>#N/A</v>
      </c>
      <c r="M447" s="46"/>
      <c r="N447" s="22"/>
      <c r="Q447" s="1">
        <f>+IFERROR(VLOOKUP(C447,#REF!,3,0),0)</f>
        <v>0</v>
      </c>
      <c r="T447" s="1" t="e">
        <f>VLOOKUP(F:F,[1]PdC!$F$5:$AE$1164,31,0)</f>
        <v>#REF!</v>
      </c>
      <c r="W447" s="33"/>
    </row>
    <row r="448" spans="1:23" ht="15" customHeight="1" x14ac:dyDescent="0.25">
      <c r="A448" s="28" t="s">
        <v>961</v>
      </c>
      <c r="B448" s="29" t="s">
        <v>8</v>
      </c>
      <c r="C448" s="70" t="s">
        <v>999</v>
      </c>
      <c r="D448" s="70"/>
      <c r="E448" s="30">
        <v>70614000125</v>
      </c>
      <c r="F448" s="30">
        <v>70614000125</v>
      </c>
      <c r="G448" s="31" t="s">
        <v>1002</v>
      </c>
      <c r="H448" s="29" t="s">
        <v>18</v>
      </c>
      <c r="I448" s="63">
        <v>0</v>
      </c>
      <c r="J448" s="63"/>
      <c r="K448" s="63">
        <v>0</v>
      </c>
      <c r="L448" s="33"/>
      <c r="M448" s="46"/>
      <c r="N448" s="22"/>
      <c r="Q448" s="1">
        <f>+IFERROR(VLOOKUP(C448,#REF!,3,0),0)</f>
        <v>0</v>
      </c>
      <c r="T448" s="1" t="e">
        <f>VLOOKUP(F:F,[1]PdC!$F$5:$AE$1164,31,0)</f>
        <v>#N/A</v>
      </c>
      <c r="W448" s="33"/>
    </row>
    <row r="449" spans="1:23" ht="15" customHeight="1" x14ac:dyDescent="0.25">
      <c r="A449" s="28" t="s">
        <v>961</v>
      </c>
      <c r="B449" s="29" t="s">
        <v>8</v>
      </c>
      <c r="C449" s="70" t="s">
        <v>955</v>
      </c>
      <c r="D449" s="70">
        <v>70614000170</v>
      </c>
      <c r="E449" s="30" t="s">
        <v>1003</v>
      </c>
      <c r="F449" s="30" t="s">
        <v>1003</v>
      </c>
      <c r="G449" s="31" t="s">
        <v>1004</v>
      </c>
      <c r="H449" s="29" t="s">
        <v>18</v>
      </c>
      <c r="I449" s="63">
        <v>0</v>
      </c>
      <c r="J449" s="63"/>
      <c r="K449" s="63">
        <v>0</v>
      </c>
      <c r="L449" s="33" t="e">
        <f>VLOOKUP(F:F,[1]PdC!$J$5:$T$1165,17,0)</f>
        <v>#N/A</v>
      </c>
      <c r="M449" s="46"/>
      <c r="N449" s="22"/>
      <c r="Q449" s="1">
        <f>+IFERROR(VLOOKUP(C449,#REF!,3,0),0)</f>
        <v>0</v>
      </c>
      <c r="T449" s="1" t="e">
        <f>VLOOKUP(F:F,[1]PdC!$F$5:$AE$1164,31,0)</f>
        <v>#N/A</v>
      </c>
      <c r="W449" s="33"/>
    </row>
    <row r="450" spans="1:23" ht="15" customHeight="1" x14ac:dyDescent="0.25">
      <c r="A450" s="28" t="s">
        <v>961</v>
      </c>
      <c r="B450" s="64" t="s">
        <v>8</v>
      </c>
      <c r="C450" s="65"/>
      <c r="D450" s="65">
        <v>707</v>
      </c>
      <c r="E450" s="66" t="s">
        <v>1005</v>
      </c>
      <c r="F450" s="66" t="s">
        <v>1005</v>
      </c>
      <c r="G450" s="67" t="s">
        <v>1006</v>
      </c>
      <c r="H450" s="67" t="s">
        <v>11</v>
      </c>
      <c r="I450" s="68">
        <v>0</v>
      </c>
      <c r="J450" s="68"/>
      <c r="K450" s="68">
        <v>0</v>
      </c>
      <c r="L450" s="33" t="e">
        <f>VLOOKUP(F:F,[1]PdC!$J$5:$T$1165,17,0)</f>
        <v>#N/A</v>
      </c>
      <c r="M450" s="46"/>
      <c r="N450" s="22"/>
      <c r="Q450" s="1">
        <f>+IFERROR(VLOOKUP(C450,#REF!,3,0),0)</f>
        <v>0</v>
      </c>
      <c r="T450" s="1" t="e">
        <f>VLOOKUP(F:F,[1]PdC!$F$5:$AE$1164,31,0)</f>
        <v>#REF!</v>
      </c>
      <c r="W450" s="33"/>
    </row>
    <row r="451" spans="1:23" ht="15" customHeight="1" x14ac:dyDescent="0.25">
      <c r="A451" s="28" t="s">
        <v>961</v>
      </c>
      <c r="B451" s="23" t="s">
        <v>8</v>
      </c>
      <c r="C451" s="24"/>
      <c r="D451" s="24">
        <v>707100</v>
      </c>
      <c r="E451" s="25" t="s">
        <v>1007</v>
      </c>
      <c r="F451" s="25" t="s">
        <v>1007</v>
      </c>
      <c r="G451" s="26" t="s">
        <v>1008</v>
      </c>
      <c r="H451" s="26" t="s">
        <v>11</v>
      </c>
      <c r="I451" s="27">
        <v>0</v>
      </c>
      <c r="J451" s="27"/>
      <c r="K451" s="27">
        <v>0</v>
      </c>
      <c r="L451" s="33" t="e">
        <f>VLOOKUP(F:F,[1]PdC!$J$5:$T$1165,17,0)</f>
        <v>#N/A</v>
      </c>
      <c r="M451" s="40"/>
      <c r="N451" s="22"/>
      <c r="Q451" s="1">
        <f>+IFERROR(VLOOKUP(C451,#REF!,3,0),0)</f>
        <v>0</v>
      </c>
      <c r="T451" s="1" t="e">
        <f>VLOOKUP(F:F,[1]PdC!$F$5:$AE$1164,31,0)</f>
        <v>#REF!</v>
      </c>
      <c r="W451" s="33"/>
    </row>
    <row r="452" spans="1:23" ht="15" customHeight="1" x14ac:dyDescent="0.25">
      <c r="A452" s="34" t="s">
        <v>961</v>
      </c>
      <c r="B452" s="29" t="s">
        <v>8</v>
      </c>
      <c r="C452" s="70" t="s">
        <v>1009</v>
      </c>
      <c r="D452" s="70">
        <v>70710000005</v>
      </c>
      <c r="E452" s="30" t="s">
        <v>1010</v>
      </c>
      <c r="F452" s="30" t="s">
        <v>1010</v>
      </c>
      <c r="G452" s="31" t="s">
        <v>1011</v>
      </c>
      <c r="H452" s="29" t="s">
        <v>18</v>
      </c>
      <c r="I452" s="63">
        <v>300532</v>
      </c>
      <c r="J452" s="63"/>
      <c r="K452" s="63">
        <v>300532</v>
      </c>
      <c r="L452" s="33" t="e">
        <f>VLOOKUP(F:F,[1]PdC!$J$5:$T$1165,17,0)</f>
        <v>#N/A</v>
      </c>
      <c r="M452" s="46"/>
      <c r="N452" s="22"/>
      <c r="Q452" s="1">
        <f>+IFERROR(VLOOKUP(C452,#REF!,3,0),0)</f>
        <v>0</v>
      </c>
      <c r="T452" s="1" t="e">
        <f>VLOOKUP(F:F,[1]PdC!$F$5:$AE$1164,31,0)</f>
        <v>#REF!</v>
      </c>
      <c r="W452" s="33"/>
    </row>
    <row r="453" spans="1:23" ht="15" customHeight="1" x14ac:dyDescent="0.25">
      <c r="A453" s="34" t="s">
        <v>961</v>
      </c>
      <c r="B453" s="29" t="s">
        <v>8</v>
      </c>
      <c r="C453" s="70" t="s">
        <v>1012</v>
      </c>
      <c r="D453" s="70">
        <v>70710000010</v>
      </c>
      <c r="E453" s="30" t="s">
        <v>1013</v>
      </c>
      <c r="F453" s="30" t="s">
        <v>1013</v>
      </c>
      <c r="G453" s="31" t="s">
        <v>1014</v>
      </c>
      <c r="H453" s="29" t="s">
        <v>18</v>
      </c>
      <c r="I453" s="63">
        <v>127650</v>
      </c>
      <c r="J453" s="63"/>
      <c r="K453" s="63">
        <v>127650</v>
      </c>
      <c r="L453" s="33" t="e">
        <f>VLOOKUP(F:F,[1]PdC!$J$5:$T$1165,17,0)</f>
        <v>#N/A</v>
      </c>
      <c r="M453" s="46"/>
      <c r="N453" s="22"/>
      <c r="Q453" s="1">
        <f>+IFERROR(VLOOKUP(C453,#REF!,3,0),0)</f>
        <v>0</v>
      </c>
      <c r="T453" s="1" t="e">
        <f>VLOOKUP(F:F,[1]PdC!$F$5:$AE$1164,31,0)</f>
        <v>#REF!</v>
      </c>
      <c r="W453" s="33"/>
    </row>
    <row r="454" spans="1:23" ht="15" customHeight="1" x14ac:dyDescent="0.25">
      <c r="A454" s="34" t="s">
        <v>961</v>
      </c>
      <c r="B454" s="29" t="s">
        <v>8</v>
      </c>
      <c r="C454" s="70" t="s">
        <v>1015</v>
      </c>
      <c r="D454" s="70">
        <v>70710000100</v>
      </c>
      <c r="E454" s="30" t="s">
        <v>1016</v>
      </c>
      <c r="F454" s="30" t="s">
        <v>1016</v>
      </c>
      <c r="G454" s="31" t="s">
        <v>1017</v>
      </c>
      <c r="H454" s="29" t="s">
        <v>18</v>
      </c>
      <c r="I454" s="63">
        <v>8010057</v>
      </c>
      <c r="J454" s="63"/>
      <c r="K454" s="63">
        <v>8010057</v>
      </c>
      <c r="L454" s="33" t="e">
        <f>VLOOKUP(F:F,[1]PdC!$J$5:$T$1165,17,0)</f>
        <v>#N/A</v>
      </c>
      <c r="M454" s="46"/>
      <c r="N454" s="22"/>
      <c r="Q454" s="1">
        <f>+IFERROR(VLOOKUP(C454,#REF!,3,0),0)</f>
        <v>0</v>
      </c>
      <c r="T454" s="1" t="e">
        <f>VLOOKUP(F:F,[1]PdC!$F$5:$AE$1164,31,0)</f>
        <v>#REF!</v>
      </c>
      <c r="W454" s="33"/>
    </row>
    <row r="455" spans="1:23" ht="15" customHeight="1" x14ac:dyDescent="0.25">
      <c r="A455" s="34" t="s">
        <v>961</v>
      </c>
      <c r="B455" s="29" t="s">
        <v>8</v>
      </c>
      <c r="C455" s="70" t="s">
        <v>1015</v>
      </c>
      <c r="D455" s="70">
        <v>70710000105</v>
      </c>
      <c r="E455" s="30" t="s">
        <v>1018</v>
      </c>
      <c r="F455" s="30" t="s">
        <v>1018</v>
      </c>
      <c r="G455" s="31" t="s">
        <v>1019</v>
      </c>
      <c r="H455" s="29" t="s">
        <v>18</v>
      </c>
      <c r="I455" s="63">
        <v>0</v>
      </c>
      <c r="J455" s="63"/>
      <c r="K455" s="63">
        <v>0</v>
      </c>
      <c r="L455" s="33" t="e">
        <f>VLOOKUP(F:F,[1]PdC!$J$5:$T$1165,17,0)</f>
        <v>#N/A</v>
      </c>
      <c r="M455" s="46"/>
      <c r="N455" s="22"/>
      <c r="Q455" s="1">
        <f>+IFERROR(VLOOKUP(C455,#REF!,3,0),0)</f>
        <v>0</v>
      </c>
      <c r="T455" s="1" t="e">
        <f>VLOOKUP(F:F,[1]PdC!$F$5:$AE$1164,31,0)</f>
        <v>#REF!</v>
      </c>
      <c r="W455" s="33"/>
    </row>
    <row r="456" spans="1:23" ht="15" customHeight="1" x14ac:dyDescent="0.25">
      <c r="A456" s="16"/>
      <c r="B456" s="29" t="s">
        <v>8</v>
      </c>
      <c r="C456" s="70" t="s">
        <v>425</v>
      </c>
      <c r="D456" s="70">
        <v>70710000110</v>
      </c>
      <c r="E456" s="30" t="s">
        <v>1020</v>
      </c>
      <c r="F456" s="30" t="s">
        <v>1020</v>
      </c>
      <c r="G456" s="31" t="s">
        <v>1021</v>
      </c>
      <c r="H456" s="29" t="s">
        <v>18</v>
      </c>
      <c r="I456" s="63">
        <v>561127</v>
      </c>
      <c r="J456" s="63">
        <v>0</v>
      </c>
      <c r="K456" s="63">
        <v>561127</v>
      </c>
      <c r="L456" s="33" t="e">
        <f>VLOOKUP(F:F,[1]PdC!$J$5:$T$1165,17,0)</f>
        <v>#N/A</v>
      </c>
      <c r="M456" s="46"/>
      <c r="N456" s="22"/>
      <c r="Q456" s="1">
        <f>+IFERROR(VLOOKUP(C456,#REF!,3,0),0)</f>
        <v>0</v>
      </c>
      <c r="T456" s="1" t="e">
        <f>VLOOKUP(F:F,[1]PdC!$F$5:$AE$1164,31,0)</f>
        <v>#REF!</v>
      </c>
      <c r="W456" s="33"/>
    </row>
    <row r="457" spans="1:23" ht="15" customHeight="1" x14ac:dyDescent="0.25">
      <c r="A457" s="16"/>
      <c r="B457" s="29" t="s">
        <v>8</v>
      </c>
      <c r="C457" s="70" t="s">
        <v>425</v>
      </c>
      <c r="D457" s="70">
        <v>70710000115</v>
      </c>
      <c r="E457" s="30" t="s">
        <v>1022</v>
      </c>
      <c r="F457" s="30" t="s">
        <v>1022</v>
      </c>
      <c r="G457" s="31" t="s">
        <v>1023</v>
      </c>
      <c r="H457" s="29" t="s">
        <v>18</v>
      </c>
      <c r="I457" s="63">
        <v>730204</v>
      </c>
      <c r="J457" s="63">
        <v>0</v>
      </c>
      <c r="K457" s="63">
        <v>730204</v>
      </c>
      <c r="L457" s="33" t="e">
        <f>VLOOKUP(F:F,[1]PdC!$J$5:$T$1165,17,0)</f>
        <v>#N/A</v>
      </c>
      <c r="M457" s="46"/>
      <c r="N457" s="22"/>
      <c r="Q457" s="1">
        <f>+IFERROR(VLOOKUP(C457,#REF!,3,0),0)</f>
        <v>0</v>
      </c>
      <c r="T457" s="1" t="e">
        <f>VLOOKUP(F:F,[1]PdC!$F$5:$AE$1164,31,0)</f>
        <v>#REF!</v>
      </c>
      <c r="W457" s="33"/>
    </row>
    <row r="458" spans="1:23" ht="15" customHeight="1" x14ac:dyDescent="0.25">
      <c r="A458" s="34" t="s">
        <v>1024</v>
      </c>
      <c r="B458" s="29" t="s">
        <v>8</v>
      </c>
      <c r="C458" s="70" t="s">
        <v>1025</v>
      </c>
      <c r="D458" s="70">
        <v>70710000200</v>
      </c>
      <c r="E458" s="30" t="s">
        <v>1026</v>
      </c>
      <c r="F458" s="30" t="s">
        <v>1026</v>
      </c>
      <c r="G458" s="31" t="s">
        <v>1027</v>
      </c>
      <c r="H458" s="29" t="s">
        <v>18</v>
      </c>
      <c r="I458" s="63">
        <v>15399186</v>
      </c>
      <c r="J458" s="63"/>
      <c r="K458" s="63">
        <v>15399186</v>
      </c>
      <c r="L458" s="33" t="e">
        <f>VLOOKUP(F:F,[1]PdC!$J$5:$T$1165,17,0)</f>
        <v>#N/A</v>
      </c>
      <c r="M458" s="40"/>
      <c r="N458" s="22"/>
      <c r="Q458" s="1">
        <f>+IFERROR(VLOOKUP(C458,#REF!,3,0),0)</f>
        <v>0</v>
      </c>
      <c r="T458" s="1" t="e">
        <f>VLOOKUP(F:F,[1]PdC!$F$5:$AE$1164,31,0)</f>
        <v>#REF!</v>
      </c>
      <c r="W458" s="33"/>
    </row>
    <row r="459" spans="1:23" ht="15" customHeight="1" x14ac:dyDescent="0.25">
      <c r="A459" s="34" t="s">
        <v>1024</v>
      </c>
      <c r="B459" s="29" t="s">
        <v>8</v>
      </c>
      <c r="C459" s="70" t="s">
        <v>1025</v>
      </c>
      <c r="D459" s="70">
        <v>70710000205</v>
      </c>
      <c r="E459" s="30" t="s">
        <v>1028</v>
      </c>
      <c r="F459" s="30" t="s">
        <v>1028</v>
      </c>
      <c r="G459" s="31" t="s">
        <v>1029</v>
      </c>
      <c r="H459" s="29" t="s">
        <v>18</v>
      </c>
      <c r="I459" s="63">
        <v>0</v>
      </c>
      <c r="J459" s="63"/>
      <c r="K459" s="63">
        <v>0</v>
      </c>
      <c r="L459" s="33" t="e">
        <f>VLOOKUP(F:F,[1]PdC!$J$5:$T$1165,17,0)</f>
        <v>#N/A</v>
      </c>
      <c r="M459" s="40"/>
      <c r="N459" s="22"/>
      <c r="Q459" s="1">
        <f>+IFERROR(VLOOKUP(C459,#REF!,3,0),0)</f>
        <v>0</v>
      </c>
      <c r="T459" s="1" t="e">
        <f>VLOOKUP(F:F,[1]PdC!$F$5:$AE$1164,31,0)</f>
        <v>#REF!</v>
      </c>
      <c r="W459" s="33"/>
    </row>
    <row r="460" spans="1:23" ht="15" customHeight="1" x14ac:dyDescent="0.25">
      <c r="A460" s="34" t="s">
        <v>1024</v>
      </c>
      <c r="B460" s="29" t="s">
        <v>8</v>
      </c>
      <c r="C460" s="70" t="s">
        <v>1030</v>
      </c>
      <c r="D460" s="70">
        <v>70710000206</v>
      </c>
      <c r="E460" s="30" t="s">
        <v>1031</v>
      </c>
      <c r="F460" s="30" t="s">
        <v>1031</v>
      </c>
      <c r="G460" s="31" t="s">
        <v>1032</v>
      </c>
      <c r="H460" s="29" t="s">
        <v>18</v>
      </c>
      <c r="I460" s="63">
        <v>0</v>
      </c>
      <c r="J460" s="63"/>
      <c r="K460" s="63">
        <v>0</v>
      </c>
      <c r="L460" s="33" t="e">
        <f>VLOOKUP(F:F,[1]PdC!$J$5:$T$1165,17,0)</f>
        <v>#N/A</v>
      </c>
      <c r="M460" s="40"/>
      <c r="N460" s="22"/>
      <c r="Q460" s="1">
        <f>+IFERROR(VLOOKUP(C460,#REF!,3,0),0)</f>
        <v>0</v>
      </c>
      <c r="T460" s="1" t="e">
        <f>VLOOKUP(F:F,[1]PdC!$F$5:$AE$1164,31,0)</f>
        <v>#REF!</v>
      </c>
      <c r="W460" s="33"/>
    </row>
    <row r="461" spans="1:23" ht="15" customHeight="1" x14ac:dyDescent="0.25">
      <c r="A461" s="34" t="s">
        <v>1024</v>
      </c>
      <c r="B461" s="29" t="s">
        <v>8</v>
      </c>
      <c r="C461" s="70" t="s">
        <v>1033</v>
      </c>
      <c r="D461" s="70">
        <v>70710000210</v>
      </c>
      <c r="E461" s="30" t="s">
        <v>1034</v>
      </c>
      <c r="F461" s="30" t="s">
        <v>1034</v>
      </c>
      <c r="G461" s="31" t="s">
        <v>1035</v>
      </c>
      <c r="H461" s="29" t="s">
        <v>18</v>
      </c>
      <c r="I461" s="63">
        <v>3072579</v>
      </c>
      <c r="J461" s="63"/>
      <c r="K461" s="63">
        <v>3072579</v>
      </c>
      <c r="L461" s="33" t="e">
        <f>VLOOKUP(F:F,[1]PdC!$J$5:$T$1165,17,0)</f>
        <v>#N/A</v>
      </c>
      <c r="M461" s="40"/>
      <c r="N461" s="22"/>
      <c r="Q461" s="1">
        <f>+IFERROR(VLOOKUP(C461,#REF!,3,0),0)</f>
        <v>0</v>
      </c>
      <c r="T461" s="1" t="e">
        <f>VLOOKUP(F:F,[1]PdC!$F$5:$AE$1164,31,0)</f>
        <v>#REF!</v>
      </c>
      <c r="W461" s="33"/>
    </row>
    <row r="462" spans="1:23" ht="15" customHeight="1" x14ac:dyDescent="0.25">
      <c r="A462" s="34" t="s">
        <v>1024</v>
      </c>
      <c r="B462" s="29" t="s">
        <v>8</v>
      </c>
      <c r="C462" s="70" t="s">
        <v>1036</v>
      </c>
      <c r="D462" s="70">
        <v>70710000211</v>
      </c>
      <c r="E462" s="30" t="s">
        <v>1037</v>
      </c>
      <c r="F462" s="30" t="s">
        <v>1037</v>
      </c>
      <c r="G462" s="31" t="s">
        <v>1038</v>
      </c>
      <c r="H462" s="29" t="s">
        <v>18</v>
      </c>
      <c r="I462" s="63">
        <v>0</v>
      </c>
      <c r="J462" s="63"/>
      <c r="K462" s="63">
        <v>0</v>
      </c>
      <c r="L462" s="33" t="e">
        <f>VLOOKUP(F:F,[1]PdC!$J$5:$T$1165,17,0)</f>
        <v>#N/A</v>
      </c>
      <c r="M462" s="40"/>
      <c r="N462" s="22"/>
      <c r="Q462" s="1">
        <f>+IFERROR(VLOOKUP(C462,#REF!,3,0),0)</f>
        <v>0</v>
      </c>
      <c r="T462" s="1" t="e">
        <f>VLOOKUP(F:F,[1]PdC!$F$5:$AE$1164,31,0)</f>
        <v>#REF!</v>
      </c>
      <c r="W462" s="33"/>
    </row>
    <row r="463" spans="1:23" ht="15" customHeight="1" x14ac:dyDescent="0.25">
      <c r="A463" s="34" t="s">
        <v>1024</v>
      </c>
      <c r="B463" s="29" t="s">
        <v>8</v>
      </c>
      <c r="C463" s="70" t="s">
        <v>1039</v>
      </c>
      <c r="D463" s="70">
        <v>70710000215</v>
      </c>
      <c r="E463" s="30" t="s">
        <v>1040</v>
      </c>
      <c r="F463" s="30" t="s">
        <v>1040</v>
      </c>
      <c r="G463" s="31" t="s">
        <v>1041</v>
      </c>
      <c r="H463" s="29" t="s">
        <v>18</v>
      </c>
      <c r="I463" s="63">
        <v>1638876</v>
      </c>
      <c r="J463" s="63"/>
      <c r="K463" s="63">
        <v>1638876</v>
      </c>
      <c r="L463" s="33" t="e">
        <f>VLOOKUP(F:F,[1]PdC!$J$5:$T$1165,17,0)</f>
        <v>#N/A</v>
      </c>
      <c r="M463" s="46"/>
      <c r="N463" s="22"/>
      <c r="Q463" s="1">
        <f>+IFERROR(VLOOKUP(C463,#REF!,3,0),0)</f>
        <v>0</v>
      </c>
      <c r="T463" s="1" t="e">
        <f>VLOOKUP(F:F,[1]PdC!$F$5:$AE$1164,31,0)</f>
        <v>#REF!</v>
      </c>
      <c r="W463" s="33"/>
    </row>
    <row r="464" spans="1:23" ht="15" customHeight="1" x14ac:dyDescent="0.25">
      <c r="A464" s="34" t="s">
        <v>1024</v>
      </c>
      <c r="B464" s="29" t="s">
        <v>8</v>
      </c>
      <c r="C464" s="70" t="s">
        <v>1042</v>
      </c>
      <c r="D464" s="70">
        <v>70710000216</v>
      </c>
      <c r="E464" s="30" t="s">
        <v>1043</v>
      </c>
      <c r="F464" s="30" t="s">
        <v>1043</v>
      </c>
      <c r="G464" s="31" t="s">
        <v>1044</v>
      </c>
      <c r="H464" s="29" t="s">
        <v>18</v>
      </c>
      <c r="I464" s="63">
        <v>0</v>
      </c>
      <c r="J464" s="63"/>
      <c r="K464" s="63">
        <v>0</v>
      </c>
      <c r="L464" s="33" t="e">
        <f>VLOOKUP(F:F,[1]PdC!$J$5:$T$1165,17,0)</f>
        <v>#N/A</v>
      </c>
      <c r="M464" s="46"/>
      <c r="N464" s="22"/>
      <c r="Q464" s="1">
        <f>+IFERROR(VLOOKUP(C464,#REF!,3,0),0)</f>
        <v>0</v>
      </c>
      <c r="T464" s="1" t="e">
        <f>VLOOKUP(F:F,[1]PdC!$F$5:$AE$1164,31,0)</f>
        <v>#REF!</v>
      </c>
      <c r="W464" s="33"/>
    </row>
    <row r="465" spans="1:23" ht="15" customHeight="1" x14ac:dyDescent="0.25">
      <c r="A465" s="34" t="s">
        <v>1024</v>
      </c>
      <c r="B465" s="29" t="s">
        <v>8</v>
      </c>
      <c r="C465" s="70" t="s">
        <v>492</v>
      </c>
      <c r="D465" s="70">
        <v>70710000300</v>
      </c>
      <c r="E465" s="30" t="s">
        <v>1045</v>
      </c>
      <c r="F465" s="30" t="s">
        <v>1045</v>
      </c>
      <c r="G465" s="31" t="s">
        <v>1046</v>
      </c>
      <c r="H465" s="29" t="s">
        <v>18</v>
      </c>
      <c r="I465" s="63">
        <v>2551046</v>
      </c>
      <c r="J465" s="63"/>
      <c r="K465" s="63">
        <v>2551046</v>
      </c>
      <c r="L465" s="33" t="e">
        <f>VLOOKUP(F:F,[1]PdC!$J$5:$T$1165,17,0)</f>
        <v>#N/A</v>
      </c>
      <c r="M465" s="40"/>
      <c r="N465" s="22"/>
      <c r="Q465" s="1">
        <f>+IFERROR(VLOOKUP(C465,#REF!,3,0),0)</f>
        <v>0</v>
      </c>
      <c r="T465" s="1" t="e">
        <f>VLOOKUP(F:F,[1]PdC!$F$5:$AE$1164,31,0)</f>
        <v>#REF!</v>
      </c>
      <c r="W465" s="33"/>
    </row>
    <row r="466" spans="1:23" ht="15" customHeight="1" x14ac:dyDescent="0.25">
      <c r="A466" s="34" t="s">
        <v>1047</v>
      </c>
      <c r="B466" s="29" t="s">
        <v>8</v>
      </c>
      <c r="C466" s="70" t="s">
        <v>1048</v>
      </c>
      <c r="D466" s="70">
        <v>70710000305</v>
      </c>
      <c r="E466" s="30" t="s">
        <v>1049</v>
      </c>
      <c r="F466" s="30" t="s">
        <v>1049</v>
      </c>
      <c r="G466" s="31" t="s">
        <v>1050</v>
      </c>
      <c r="H466" s="29" t="s">
        <v>18</v>
      </c>
      <c r="I466" s="63">
        <v>14087</v>
      </c>
      <c r="J466" s="63"/>
      <c r="K466" s="63">
        <v>14087</v>
      </c>
      <c r="L466" s="33" t="e">
        <f>VLOOKUP(F:F,[1]PdC!$J$5:$T$1165,17,0)</f>
        <v>#N/A</v>
      </c>
      <c r="M466" s="40"/>
      <c r="N466" s="22"/>
      <c r="Q466" s="1">
        <f>+IFERROR(VLOOKUP(C466,#REF!,3,0),0)</f>
        <v>0</v>
      </c>
      <c r="T466" s="1" t="e">
        <f>VLOOKUP(F:F,[1]PdC!$F$5:$AE$1164,31,0)</f>
        <v>#REF!</v>
      </c>
      <c r="W466" s="33"/>
    </row>
    <row r="467" spans="1:23" ht="15" customHeight="1" x14ac:dyDescent="0.25">
      <c r="A467" s="34" t="s">
        <v>1047</v>
      </c>
      <c r="B467" s="29" t="s">
        <v>8</v>
      </c>
      <c r="C467" s="70" t="s">
        <v>1051</v>
      </c>
      <c r="D467" s="70">
        <v>70710000400</v>
      </c>
      <c r="E467" s="30" t="s">
        <v>1052</v>
      </c>
      <c r="F467" s="30" t="s">
        <v>1052</v>
      </c>
      <c r="G467" s="31" t="s">
        <v>1053</v>
      </c>
      <c r="H467" s="29" t="s">
        <v>18</v>
      </c>
      <c r="I467" s="63">
        <v>51056752</v>
      </c>
      <c r="J467" s="63"/>
      <c r="K467" s="63">
        <v>51056752</v>
      </c>
      <c r="L467" s="33" t="e">
        <f>VLOOKUP(F:F,[1]PdC!$J$5:$T$1165,17,0)</f>
        <v>#N/A</v>
      </c>
      <c r="M467" s="40"/>
      <c r="N467" s="22"/>
      <c r="Q467" s="1">
        <f>+IFERROR(VLOOKUP(C467,#REF!,3,0),0)</f>
        <v>0</v>
      </c>
      <c r="T467" s="1" t="e">
        <f>VLOOKUP(F:F,[1]PdC!$F$5:$AE$1164,31,0)</f>
        <v>#REF!</v>
      </c>
      <c r="W467" s="33"/>
    </row>
    <row r="468" spans="1:23" ht="15" customHeight="1" x14ac:dyDescent="0.25">
      <c r="A468" s="34" t="s">
        <v>1047</v>
      </c>
      <c r="B468" s="29" t="s">
        <v>8</v>
      </c>
      <c r="C468" s="70" t="s">
        <v>1051</v>
      </c>
      <c r="D468" s="70">
        <v>70710000405</v>
      </c>
      <c r="E468" s="30" t="s">
        <v>1054</v>
      </c>
      <c r="F468" s="30" t="s">
        <v>1054</v>
      </c>
      <c r="G468" s="31" t="s">
        <v>1055</v>
      </c>
      <c r="H468" s="29" t="s">
        <v>18</v>
      </c>
      <c r="I468" s="63">
        <v>0</v>
      </c>
      <c r="J468" s="63"/>
      <c r="K468" s="63">
        <v>0</v>
      </c>
      <c r="L468" s="33" t="e">
        <f>VLOOKUP(F:F,[1]PdC!$J$5:$T$1165,17,0)</f>
        <v>#N/A</v>
      </c>
      <c r="M468" s="40"/>
      <c r="N468" s="22"/>
      <c r="Q468" s="1">
        <f>+IFERROR(VLOOKUP(C468,#REF!,3,0),0)</f>
        <v>0</v>
      </c>
      <c r="T468" s="1" t="e">
        <f>VLOOKUP(F:F,[1]PdC!$F$5:$AE$1164,31,0)</f>
        <v>#REF!</v>
      </c>
      <c r="W468" s="33"/>
    </row>
    <row r="469" spans="1:23" ht="15" customHeight="1" x14ac:dyDescent="0.25">
      <c r="A469" s="34" t="s">
        <v>1047</v>
      </c>
      <c r="B469" s="29" t="s">
        <v>8</v>
      </c>
      <c r="C469" s="70" t="s">
        <v>1056</v>
      </c>
      <c r="D469" s="70">
        <v>70710000410</v>
      </c>
      <c r="E469" s="30" t="s">
        <v>1057</v>
      </c>
      <c r="F469" s="30" t="s">
        <v>1057</v>
      </c>
      <c r="G469" s="31" t="s">
        <v>1058</v>
      </c>
      <c r="H469" s="29" t="s">
        <v>18</v>
      </c>
      <c r="I469" s="63">
        <v>9186613</v>
      </c>
      <c r="J469" s="63"/>
      <c r="K469" s="63">
        <v>9186613</v>
      </c>
      <c r="L469" s="33" t="e">
        <f>VLOOKUP(F:F,[1]PdC!$J$5:$T$1165,17,0)</f>
        <v>#N/A</v>
      </c>
      <c r="M469" s="40"/>
      <c r="N469" s="22"/>
      <c r="Q469" s="1">
        <f>+IFERROR(VLOOKUP(C469,#REF!,3,0),0)</f>
        <v>0</v>
      </c>
      <c r="T469" s="1" t="e">
        <f>VLOOKUP(F:F,[1]PdC!$F$5:$AE$1164,31,0)</f>
        <v>#REF!</v>
      </c>
      <c r="W469" s="33"/>
    </row>
    <row r="470" spans="1:23" ht="15" customHeight="1" x14ac:dyDescent="0.25">
      <c r="A470" s="34" t="s">
        <v>1047</v>
      </c>
      <c r="B470" s="29" t="s">
        <v>8</v>
      </c>
      <c r="C470" s="70" t="s">
        <v>1059</v>
      </c>
      <c r="D470" s="70">
        <v>70710000415</v>
      </c>
      <c r="E470" s="30" t="s">
        <v>1060</v>
      </c>
      <c r="F470" s="30" t="s">
        <v>1060</v>
      </c>
      <c r="G470" s="31" t="s">
        <v>1061</v>
      </c>
      <c r="H470" s="29" t="s">
        <v>18</v>
      </c>
      <c r="I470" s="63">
        <v>4740012</v>
      </c>
      <c r="J470" s="63"/>
      <c r="K470" s="63">
        <v>4740012</v>
      </c>
      <c r="L470" s="33" t="e">
        <f>VLOOKUP(F:F,[1]PdC!$J$5:$T$1165,17,0)</f>
        <v>#N/A</v>
      </c>
      <c r="M470" s="40"/>
      <c r="N470" s="22"/>
      <c r="Q470" s="1">
        <f>+IFERROR(VLOOKUP(C470,#REF!,3,0),0)</f>
        <v>0</v>
      </c>
      <c r="T470" s="1" t="e">
        <f>VLOOKUP(F:F,[1]PdC!$F$5:$AE$1164,31,0)</f>
        <v>#REF!</v>
      </c>
      <c r="W470" s="33"/>
    </row>
    <row r="471" spans="1:23" ht="15" customHeight="1" x14ac:dyDescent="0.25">
      <c r="A471" s="34" t="s">
        <v>1047</v>
      </c>
      <c r="B471" s="29" t="s">
        <v>8</v>
      </c>
      <c r="C471" s="70" t="s">
        <v>1062</v>
      </c>
      <c r="D471" s="70">
        <v>70710000500</v>
      </c>
      <c r="E471" s="30" t="s">
        <v>1063</v>
      </c>
      <c r="F471" s="30" t="s">
        <v>1063</v>
      </c>
      <c r="G471" s="31" t="s">
        <v>1064</v>
      </c>
      <c r="H471" s="29" t="s">
        <v>18</v>
      </c>
      <c r="I471" s="63">
        <v>0</v>
      </c>
      <c r="J471" s="63"/>
      <c r="K471" s="63">
        <v>0</v>
      </c>
      <c r="L471" s="33" t="e">
        <f>VLOOKUP(F:F,[1]PdC!$J$5:$T$1165,17,0)</f>
        <v>#N/A</v>
      </c>
      <c r="M471" s="46"/>
      <c r="N471" s="22"/>
      <c r="Q471" s="1">
        <f>+IFERROR(VLOOKUP(C471,#REF!,3,0),0)</f>
        <v>0</v>
      </c>
      <c r="T471" s="1" t="e">
        <f>VLOOKUP(F:F,[1]PdC!$F$5:$AE$1164,31,0)</f>
        <v>#REF!</v>
      </c>
      <c r="W471" s="33"/>
    </row>
    <row r="472" spans="1:23" ht="15" customHeight="1" x14ac:dyDescent="0.25">
      <c r="A472" s="34" t="s">
        <v>1047</v>
      </c>
      <c r="B472" s="29" t="s">
        <v>1065</v>
      </c>
      <c r="C472" s="70" t="s">
        <v>1066</v>
      </c>
      <c r="D472" s="70">
        <v>70710000600</v>
      </c>
      <c r="E472" s="30" t="s">
        <v>1067</v>
      </c>
      <c r="F472" s="30" t="s">
        <v>1067</v>
      </c>
      <c r="G472" s="31" t="s">
        <v>1068</v>
      </c>
      <c r="H472" s="29" t="s">
        <v>18</v>
      </c>
      <c r="I472" s="63">
        <v>15797</v>
      </c>
      <c r="J472" s="63"/>
      <c r="K472" s="63">
        <v>15797</v>
      </c>
      <c r="L472" s="33" t="e">
        <f>VLOOKUP(F:F,[1]PdC!$J$5:$T$1165,17,0)</f>
        <v>#N/A</v>
      </c>
      <c r="M472" s="46"/>
      <c r="N472" s="22"/>
      <c r="Q472" s="1">
        <f>+IFERROR(VLOOKUP(C472,#REF!,3,0),0)</f>
        <v>0</v>
      </c>
      <c r="T472" s="1" t="e">
        <f>VLOOKUP(F:F,[1]PdC!$F$5:$AE$1164,31,0)</f>
        <v>#REF!</v>
      </c>
      <c r="W472" s="33"/>
    </row>
    <row r="473" spans="1:23" ht="15" customHeight="1" x14ac:dyDescent="0.25">
      <c r="A473" s="34" t="s">
        <v>1047</v>
      </c>
      <c r="B473" s="29" t="s">
        <v>20</v>
      </c>
      <c r="C473" s="70"/>
      <c r="D473" s="70"/>
      <c r="E473" s="80" t="s">
        <v>1069</v>
      </c>
      <c r="F473" s="80" t="s">
        <v>1069</v>
      </c>
      <c r="G473" s="80" t="s">
        <v>1070</v>
      </c>
      <c r="H473" s="29" t="s">
        <v>11</v>
      </c>
      <c r="I473" s="81">
        <v>0</v>
      </c>
      <c r="J473" s="81"/>
      <c r="K473" s="81">
        <v>0</v>
      </c>
      <c r="L473" s="33" t="e">
        <f>VLOOKUP(F:F,[1]PdC!$J$5:$T$1165,17,0)</f>
        <v>#N/A</v>
      </c>
      <c r="M473" s="40"/>
      <c r="N473" s="22"/>
      <c r="Q473" s="1">
        <f>+IFERROR(VLOOKUP(C473,#REF!,3,0),0)</f>
        <v>0</v>
      </c>
      <c r="W473" s="33"/>
    </row>
    <row r="474" spans="1:23" ht="15" customHeight="1" x14ac:dyDescent="0.25">
      <c r="A474" s="34" t="s">
        <v>1071</v>
      </c>
      <c r="B474" s="29" t="s">
        <v>20</v>
      </c>
      <c r="C474" s="70"/>
      <c r="D474" s="70"/>
      <c r="E474" s="30" t="s">
        <v>1072</v>
      </c>
      <c r="F474" s="30" t="s">
        <v>1072</v>
      </c>
      <c r="G474" s="30" t="s">
        <v>1070</v>
      </c>
      <c r="H474" s="29" t="s">
        <v>18</v>
      </c>
      <c r="I474" s="32">
        <v>0</v>
      </c>
      <c r="J474" s="32"/>
      <c r="K474" s="32">
        <v>0</v>
      </c>
      <c r="L474" s="33" t="e">
        <f>VLOOKUP(F:F,[1]PdC!$J$5:$T$1165,17,0)</f>
        <v>#N/A</v>
      </c>
      <c r="M474" s="40"/>
      <c r="N474" s="22"/>
      <c r="Q474" s="1">
        <f>+IFERROR(VLOOKUP(C474,#REF!,3,0),0)</f>
        <v>0</v>
      </c>
      <c r="W474" s="33"/>
    </row>
    <row r="475" spans="1:23" ht="15" customHeight="1" x14ac:dyDescent="0.25">
      <c r="A475" s="34" t="s">
        <v>1071</v>
      </c>
      <c r="B475" s="23" t="s">
        <v>8</v>
      </c>
      <c r="C475" s="24"/>
      <c r="D475" s="24">
        <v>707110</v>
      </c>
      <c r="E475" s="25" t="s">
        <v>1073</v>
      </c>
      <c r="F475" s="25" t="s">
        <v>1073</v>
      </c>
      <c r="G475" s="26" t="s">
        <v>1074</v>
      </c>
      <c r="H475" s="26" t="s">
        <v>11</v>
      </c>
      <c r="I475" s="27">
        <v>0</v>
      </c>
      <c r="J475" s="27"/>
      <c r="K475" s="27">
        <v>0</v>
      </c>
      <c r="L475" s="33"/>
      <c r="M475" s="46"/>
      <c r="N475" s="22"/>
      <c r="Q475" s="1">
        <f>+IFERROR(VLOOKUP(C475,#REF!,3,0),0)</f>
        <v>0</v>
      </c>
      <c r="T475" s="1" t="e">
        <f>VLOOKUP(F:F,[1]PdC!$F$5:$AE$1164,31,0)</f>
        <v>#REF!</v>
      </c>
      <c r="W475" s="33"/>
    </row>
    <row r="476" spans="1:23" ht="15" customHeight="1" x14ac:dyDescent="0.25">
      <c r="A476" s="34" t="s">
        <v>1071</v>
      </c>
      <c r="B476" s="29" t="s">
        <v>8</v>
      </c>
      <c r="C476" s="70" t="s">
        <v>1075</v>
      </c>
      <c r="D476" s="70">
        <v>70711000005</v>
      </c>
      <c r="E476" s="30" t="s">
        <v>1076</v>
      </c>
      <c r="F476" s="30" t="s">
        <v>1076</v>
      </c>
      <c r="G476" s="31" t="s">
        <v>1077</v>
      </c>
      <c r="H476" s="29" t="s">
        <v>18</v>
      </c>
      <c r="I476" s="63">
        <v>251074</v>
      </c>
      <c r="J476" s="63"/>
      <c r="K476" s="63">
        <v>251074</v>
      </c>
      <c r="L476" s="33"/>
      <c r="M476" s="46"/>
      <c r="N476" s="22"/>
      <c r="Q476" s="1">
        <f>+IFERROR(VLOOKUP(C476,#REF!,3,0),0)</f>
        <v>0</v>
      </c>
      <c r="T476" s="1" t="e">
        <f>VLOOKUP(F:F,[1]PdC!$F$5:$AE$1164,31,0)</f>
        <v>#REF!</v>
      </c>
      <c r="W476" s="33"/>
    </row>
    <row r="477" spans="1:23" ht="15" customHeight="1" x14ac:dyDescent="0.25">
      <c r="A477" s="34" t="s">
        <v>1071</v>
      </c>
      <c r="B477" s="29" t="s">
        <v>8</v>
      </c>
      <c r="C477" s="70" t="s">
        <v>1078</v>
      </c>
      <c r="D477" s="70">
        <v>70711000010</v>
      </c>
      <c r="E477" s="30" t="s">
        <v>1079</v>
      </c>
      <c r="F477" s="30" t="s">
        <v>1079</v>
      </c>
      <c r="G477" s="31" t="s">
        <v>1080</v>
      </c>
      <c r="H477" s="29" t="s">
        <v>18</v>
      </c>
      <c r="I477" s="63">
        <v>215830</v>
      </c>
      <c r="J477" s="63"/>
      <c r="K477" s="63">
        <v>215830</v>
      </c>
      <c r="L477" s="33" t="e">
        <f>VLOOKUP(F:F,[1]PdC!$J$5:$T$1165,17,0)</f>
        <v>#N/A</v>
      </c>
      <c r="M477" s="40"/>
      <c r="N477" s="22"/>
      <c r="Q477" s="1">
        <f>+IFERROR(VLOOKUP(C477,#REF!,3,0),0)</f>
        <v>0</v>
      </c>
      <c r="T477" s="1" t="e">
        <f>VLOOKUP(F:F,[1]PdC!$F$5:$AE$1164,31,0)</f>
        <v>#REF!</v>
      </c>
      <c r="W477" s="33"/>
    </row>
    <row r="478" spans="1:23" ht="15" customHeight="1" x14ac:dyDescent="0.25">
      <c r="A478" s="34" t="s">
        <v>1071</v>
      </c>
      <c r="B478" s="29" t="s">
        <v>8</v>
      </c>
      <c r="C478" s="70" t="s">
        <v>1081</v>
      </c>
      <c r="D478" s="70">
        <v>70711000100</v>
      </c>
      <c r="E478" s="30" t="s">
        <v>1082</v>
      </c>
      <c r="F478" s="30" t="s">
        <v>1082</v>
      </c>
      <c r="G478" s="31" t="s">
        <v>1083</v>
      </c>
      <c r="H478" s="29" t="s">
        <v>18</v>
      </c>
      <c r="I478" s="63">
        <v>1512643</v>
      </c>
      <c r="J478" s="63"/>
      <c r="K478" s="63">
        <v>1512643</v>
      </c>
      <c r="L478" s="33"/>
      <c r="M478" s="46"/>
      <c r="N478" s="22"/>
      <c r="Q478" s="1">
        <f>+IFERROR(VLOOKUP(C478,#REF!,3,0),0)</f>
        <v>0</v>
      </c>
      <c r="T478" s="1" t="e">
        <f>VLOOKUP(F:F,[1]PdC!$F$5:$AE$1164,31,0)</f>
        <v>#REF!</v>
      </c>
      <c r="W478" s="33"/>
    </row>
    <row r="479" spans="1:23" ht="15" customHeight="1" x14ac:dyDescent="0.25">
      <c r="A479" s="34" t="s">
        <v>1071</v>
      </c>
      <c r="B479" s="29" t="s">
        <v>8</v>
      </c>
      <c r="C479" s="70" t="s">
        <v>1084</v>
      </c>
      <c r="D479" s="70">
        <v>70711000200</v>
      </c>
      <c r="E479" s="30" t="s">
        <v>1085</v>
      </c>
      <c r="F479" s="30" t="s">
        <v>1085</v>
      </c>
      <c r="G479" s="31" t="s">
        <v>1086</v>
      </c>
      <c r="H479" s="29" t="s">
        <v>18</v>
      </c>
      <c r="I479" s="63">
        <v>2913172</v>
      </c>
      <c r="J479" s="63"/>
      <c r="K479" s="63">
        <v>2913172</v>
      </c>
      <c r="L479" s="33" t="e">
        <f>VLOOKUP(F:F,[1]PdC!$J$5:$T$1165,17,0)</f>
        <v>#N/A</v>
      </c>
      <c r="M479" s="40"/>
      <c r="N479" s="22"/>
      <c r="Q479" s="1">
        <f>+IFERROR(VLOOKUP(C479,#REF!,3,0),0)</f>
        <v>0</v>
      </c>
      <c r="T479" s="1" t="e">
        <f>VLOOKUP(F:F,[1]PdC!$F$5:$AE$1164,31,0)</f>
        <v>#REF!</v>
      </c>
      <c r="W479" s="33"/>
    </row>
    <row r="480" spans="1:23" ht="15" customHeight="1" x14ac:dyDescent="0.25">
      <c r="A480" s="34" t="s">
        <v>1071</v>
      </c>
      <c r="B480" s="29" t="s">
        <v>8</v>
      </c>
      <c r="C480" s="70" t="s">
        <v>1087</v>
      </c>
      <c r="D480" s="70">
        <v>70711000221</v>
      </c>
      <c r="E480" s="30" t="s">
        <v>1088</v>
      </c>
      <c r="F480" s="30" t="s">
        <v>1088</v>
      </c>
      <c r="G480" s="31" t="s">
        <v>1089</v>
      </c>
      <c r="H480" s="29" t="s">
        <v>18</v>
      </c>
      <c r="I480" s="63">
        <v>0</v>
      </c>
      <c r="J480" s="63"/>
      <c r="K480" s="63">
        <v>0</v>
      </c>
      <c r="L480" s="33" t="e">
        <f>VLOOKUP(F:F,[1]PdC!$J$5:$T$1165,17,0)</f>
        <v>#N/A</v>
      </c>
      <c r="M480" s="40"/>
      <c r="N480" s="22"/>
      <c r="Q480" s="1">
        <f>+IFERROR(VLOOKUP(C480,#REF!,3,0),0)</f>
        <v>0</v>
      </c>
      <c r="T480" s="1" t="e">
        <f>VLOOKUP(F:F,[1]PdC!$F$5:$AE$1164,31,0)</f>
        <v>#REF!</v>
      </c>
      <c r="W480" s="33"/>
    </row>
    <row r="481" spans="1:23" ht="15" customHeight="1" x14ac:dyDescent="0.25">
      <c r="A481" s="34" t="s">
        <v>1071</v>
      </c>
      <c r="B481" s="29" t="s">
        <v>8</v>
      </c>
      <c r="C481" s="70" t="s">
        <v>1090</v>
      </c>
      <c r="D481" s="70">
        <v>70711000305</v>
      </c>
      <c r="E481" s="30" t="s">
        <v>1091</v>
      </c>
      <c r="F481" s="30" t="s">
        <v>1091</v>
      </c>
      <c r="G481" s="31" t="s">
        <v>1092</v>
      </c>
      <c r="H481" s="29" t="s">
        <v>18</v>
      </c>
      <c r="I481" s="63">
        <v>146395</v>
      </c>
      <c r="J481" s="63"/>
      <c r="K481" s="63">
        <v>146395</v>
      </c>
      <c r="L481" s="33" t="e">
        <f>VLOOKUP(F:F,[1]PdC!$J$5:$T$1165,17,0)</f>
        <v>#N/A</v>
      </c>
      <c r="M481" s="40"/>
      <c r="N481" s="22"/>
      <c r="Q481" s="1">
        <f>+IFERROR(VLOOKUP(C481,#REF!,3,0),0)</f>
        <v>0</v>
      </c>
      <c r="T481" s="1" t="e">
        <f>VLOOKUP(F:F,[1]PdC!$F$5:$AE$1164,31,0)</f>
        <v>#REF!</v>
      </c>
      <c r="W481" s="33"/>
    </row>
    <row r="482" spans="1:23" ht="15" customHeight="1" x14ac:dyDescent="0.25">
      <c r="A482" s="34" t="s">
        <v>1071</v>
      </c>
      <c r="B482" s="29" t="s">
        <v>8</v>
      </c>
      <c r="C482" s="70" t="s">
        <v>1093</v>
      </c>
      <c r="D482" s="70">
        <v>70711000400</v>
      </c>
      <c r="E482" s="30" t="s">
        <v>1094</v>
      </c>
      <c r="F482" s="30" t="s">
        <v>1094</v>
      </c>
      <c r="G482" s="31" t="s">
        <v>1095</v>
      </c>
      <c r="H482" s="29" t="s">
        <v>18</v>
      </c>
      <c r="I482" s="63">
        <v>25961741</v>
      </c>
      <c r="J482" s="63"/>
      <c r="K482" s="63">
        <v>25961741</v>
      </c>
      <c r="L482" s="33" t="e">
        <f>VLOOKUP(F:F,[1]PdC!$J$5:$T$1165,17,0)</f>
        <v>#N/A</v>
      </c>
      <c r="M482" s="46"/>
      <c r="N482" s="22"/>
      <c r="Q482" s="1">
        <f>+IFERROR(VLOOKUP(C482,#REF!,3,0),0)</f>
        <v>0</v>
      </c>
      <c r="T482" s="1" t="e">
        <f>VLOOKUP(F:F,[1]PdC!$F$5:$AE$1164,31,0)</f>
        <v>#REF!</v>
      </c>
      <c r="W482" s="33"/>
    </row>
    <row r="483" spans="1:23" ht="15" customHeight="1" x14ac:dyDescent="0.25">
      <c r="A483" s="34" t="s">
        <v>1071</v>
      </c>
      <c r="B483" s="29" t="s">
        <v>8</v>
      </c>
      <c r="C483" s="70" t="s">
        <v>1096</v>
      </c>
      <c r="D483" s="70">
        <v>70711000500</v>
      </c>
      <c r="E483" s="30" t="s">
        <v>1097</v>
      </c>
      <c r="F483" s="30" t="s">
        <v>1097</v>
      </c>
      <c r="G483" s="31" t="s">
        <v>1098</v>
      </c>
      <c r="H483" s="29" t="s">
        <v>18</v>
      </c>
      <c r="I483" s="63">
        <v>117089</v>
      </c>
      <c r="J483" s="63"/>
      <c r="K483" s="63">
        <v>117089</v>
      </c>
      <c r="L483" s="33" t="e">
        <f>VLOOKUP(F:F,[1]PdC!$J$5:$T$1165,17,0)</f>
        <v>#N/A</v>
      </c>
      <c r="M483" s="40"/>
      <c r="N483" s="22"/>
      <c r="Q483" s="1">
        <f>+IFERROR(VLOOKUP(C483,#REF!,3,0),0)</f>
        <v>0</v>
      </c>
      <c r="T483" s="1" t="e">
        <f>VLOOKUP(F:F,[1]PdC!$F$5:$AE$1164,31,0)</f>
        <v>#REF!</v>
      </c>
      <c r="W483" s="33"/>
    </row>
    <row r="484" spans="1:23" ht="15" customHeight="1" x14ac:dyDescent="0.25">
      <c r="A484" s="16"/>
      <c r="B484" s="29" t="s">
        <v>14</v>
      </c>
      <c r="C484" s="70" t="s">
        <v>1099</v>
      </c>
      <c r="D484" s="70">
        <v>70711000600</v>
      </c>
      <c r="E484" s="30" t="s">
        <v>1100</v>
      </c>
      <c r="F484" s="30" t="s">
        <v>1100</v>
      </c>
      <c r="G484" s="31" t="s">
        <v>1101</v>
      </c>
      <c r="H484" s="29" t="s">
        <v>18</v>
      </c>
      <c r="I484" s="63">
        <v>0</v>
      </c>
      <c r="J484" s="63">
        <v>0</v>
      </c>
      <c r="K484" s="63">
        <v>0</v>
      </c>
      <c r="L484" s="33" t="e">
        <f>VLOOKUP(F:F,[1]PdC!$J$5:$T$1165,17,0)</f>
        <v>#N/A</v>
      </c>
      <c r="M484" s="46"/>
      <c r="N484" s="22"/>
      <c r="Q484" s="1">
        <f>+IFERROR(VLOOKUP(C484,#REF!,3,0),0)</f>
        <v>0</v>
      </c>
      <c r="T484" s="1" t="e">
        <f>VLOOKUP(F:F,[1]PdC!$F$5:$AE$1164,31,0)</f>
        <v>#REF!</v>
      </c>
      <c r="W484" s="33"/>
    </row>
    <row r="485" spans="1:23" ht="15" customHeight="1" x14ac:dyDescent="0.25">
      <c r="A485" s="34" t="s">
        <v>1024</v>
      </c>
      <c r="B485" s="82" t="s">
        <v>20</v>
      </c>
      <c r="C485" s="70"/>
      <c r="D485" s="70"/>
      <c r="E485" s="80" t="s">
        <v>1102</v>
      </c>
      <c r="F485" s="80" t="s">
        <v>1102</v>
      </c>
      <c r="G485" s="83" t="s">
        <v>1103</v>
      </c>
      <c r="H485" s="29" t="s">
        <v>11</v>
      </c>
      <c r="I485" s="84">
        <v>0</v>
      </c>
      <c r="J485" s="84"/>
      <c r="K485" s="84">
        <v>0</v>
      </c>
      <c r="L485" s="33" t="e">
        <f>VLOOKUP(F:F,[1]PdC!$J$5:$T$1165,17,0)</f>
        <v>#N/A</v>
      </c>
      <c r="M485" s="40"/>
      <c r="N485" s="22"/>
      <c r="Q485" s="1">
        <f>+IFERROR(VLOOKUP(C485,#REF!,3,0),0)</f>
        <v>0</v>
      </c>
      <c r="W485" s="33"/>
    </row>
    <row r="486" spans="1:23" ht="15" customHeight="1" x14ac:dyDescent="0.25">
      <c r="A486" s="34" t="s">
        <v>1024</v>
      </c>
      <c r="B486" s="29" t="s">
        <v>20</v>
      </c>
      <c r="C486" s="70"/>
      <c r="D486" s="70"/>
      <c r="E486" s="30" t="s">
        <v>1104</v>
      </c>
      <c r="F486" s="30" t="s">
        <v>1104</v>
      </c>
      <c r="G486" s="31" t="s">
        <v>1103</v>
      </c>
      <c r="H486" s="29" t="s">
        <v>18</v>
      </c>
      <c r="I486" s="63">
        <v>0</v>
      </c>
      <c r="J486" s="63"/>
      <c r="K486" s="63">
        <v>0</v>
      </c>
      <c r="L486" s="33" t="e">
        <f>VLOOKUP(F:F,[1]PdC!$J$5:$T$1165,17,0)</f>
        <v>#N/A</v>
      </c>
      <c r="M486" s="40"/>
      <c r="N486" s="22"/>
      <c r="Q486" s="1">
        <f>+IFERROR(VLOOKUP(C486,#REF!,3,0),0)</f>
        <v>0</v>
      </c>
      <c r="W486" s="33"/>
    </row>
    <row r="487" spans="1:23" ht="15" customHeight="1" x14ac:dyDescent="0.25">
      <c r="A487" s="34" t="s">
        <v>1024</v>
      </c>
      <c r="B487" s="64" t="s">
        <v>8</v>
      </c>
      <c r="C487" s="65"/>
      <c r="D487" s="65">
        <v>712</v>
      </c>
      <c r="E487" s="66" t="s">
        <v>1105</v>
      </c>
      <c r="F487" s="66" t="s">
        <v>1105</v>
      </c>
      <c r="G487" s="67" t="s">
        <v>1106</v>
      </c>
      <c r="H487" s="67" t="s">
        <v>11</v>
      </c>
      <c r="I487" s="68">
        <v>0</v>
      </c>
      <c r="J487" s="68"/>
      <c r="K487" s="68">
        <v>0</v>
      </c>
      <c r="L487" s="33" t="e">
        <f>VLOOKUP(F:F,[1]PdC!$J$5:$T$1165,17,0)</f>
        <v>#REF!</v>
      </c>
      <c r="M487" s="40"/>
      <c r="N487" s="22"/>
      <c r="Q487" s="1">
        <f>+IFERROR(VLOOKUP(C487,#REF!,3,0),0)</f>
        <v>0</v>
      </c>
      <c r="T487" s="1" t="e">
        <f>VLOOKUP(F:F,[1]PdC!$F$5:$AE$1164,31,0)</f>
        <v>#REF!</v>
      </c>
      <c r="W487" s="33"/>
    </row>
    <row r="488" spans="1:23" ht="15" customHeight="1" x14ac:dyDescent="0.25">
      <c r="A488" s="34" t="s">
        <v>1024</v>
      </c>
      <c r="B488" s="23" t="s">
        <v>8</v>
      </c>
      <c r="C488" s="24"/>
      <c r="D488" s="24">
        <v>712100</v>
      </c>
      <c r="E488" s="25" t="s">
        <v>1107</v>
      </c>
      <c r="F488" s="25" t="s">
        <v>1107</v>
      </c>
      <c r="G488" s="26" t="s">
        <v>1106</v>
      </c>
      <c r="H488" s="26" t="s">
        <v>11</v>
      </c>
      <c r="I488" s="27">
        <v>0</v>
      </c>
      <c r="J488" s="27"/>
      <c r="K488" s="27">
        <v>0</v>
      </c>
      <c r="L488" s="33" t="e">
        <f>VLOOKUP(F:F,[1]PdC!$J$5:$T$1165,17,0)</f>
        <v>#N/A</v>
      </c>
      <c r="M488" s="40"/>
      <c r="N488" s="22"/>
      <c r="Q488" s="1">
        <f>+IFERROR(VLOOKUP(C488,#REF!,3,0),0)</f>
        <v>0</v>
      </c>
      <c r="T488" s="1" t="e">
        <f>VLOOKUP(F:F,[1]PdC!$F$5:$AE$1164,31,0)</f>
        <v>#REF!</v>
      </c>
      <c r="W488" s="33"/>
    </row>
    <row r="489" spans="1:23" ht="15" customHeight="1" x14ac:dyDescent="0.25">
      <c r="A489" s="34" t="s">
        <v>1024</v>
      </c>
      <c r="B489" s="29" t="s">
        <v>8</v>
      </c>
      <c r="C489" s="70" t="s">
        <v>1108</v>
      </c>
      <c r="D489" s="70">
        <v>71210000003</v>
      </c>
      <c r="E489" s="30" t="s">
        <v>1109</v>
      </c>
      <c r="F489" s="30" t="s">
        <v>1109</v>
      </c>
      <c r="G489" s="31" t="s">
        <v>1110</v>
      </c>
      <c r="H489" s="29" t="s">
        <v>18</v>
      </c>
      <c r="I489" s="63">
        <v>24501</v>
      </c>
      <c r="J489" s="63"/>
      <c r="K489" s="63">
        <v>24501</v>
      </c>
      <c r="L489" s="33" t="e">
        <f>VLOOKUP(F:F,[1]PdC!$J$5:$T$1165,17,0)</f>
        <v>#N/A</v>
      </c>
      <c r="M489" s="46"/>
      <c r="N489" s="22"/>
      <c r="Q489" s="1">
        <f>+IFERROR(VLOOKUP(C489,#REF!,3,0),0)</f>
        <v>0</v>
      </c>
      <c r="T489" s="1" t="e">
        <f>VLOOKUP(F:F,[1]PdC!$F$5:$AE$1164,31,0)</f>
        <v>#REF!</v>
      </c>
      <c r="W489" s="33"/>
    </row>
    <row r="490" spans="1:23" ht="15" customHeight="1" x14ac:dyDescent="0.25">
      <c r="A490" s="34" t="s">
        <v>1024</v>
      </c>
      <c r="B490" s="29" t="s">
        <v>8</v>
      </c>
      <c r="C490" s="70" t="s">
        <v>1111</v>
      </c>
      <c r="D490" s="70">
        <v>71210000005</v>
      </c>
      <c r="E490" s="30" t="s">
        <v>1112</v>
      </c>
      <c r="F490" s="30" t="s">
        <v>1112</v>
      </c>
      <c r="G490" s="31" t="s">
        <v>1113</v>
      </c>
      <c r="H490" s="29" t="s">
        <v>18</v>
      </c>
      <c r="I490" s="63">
        <v>315072.12</v>
      </c>
      <c r="J490" s="63"/>
      <c r="K490" s="63">
        <v>315072.12</v>
      </c>
      <c r="L490" s="33" t="e">
        <f>VLOOKUP(F:F,[1]PdC!$J$5:$T$1165,17,0)</f>
        <v>#N/A</v>
      </c>
      <c r="M490" s="46"/>
      <c r="N490" s="22"/>
      <c r="Q490" s="1">
        <f>+IFERROR(VLOOKUP(C490,#REF!,3,0),0)</f>
        <v>0</v>
      </c>
      <c r="T490" s="1" t="e">
        <f>VLOOKUP(F:F,[1]PdC!$F$5:$AE$1164,31,0)</f>
        <v>#REF!</v>
      </c>
      <c r="W490" s="33"/>
    </row>
    <row r="491" spans="1:23" ht="15" customHeight="1" x14ac:dyDescent="0.25">
      <c r="A491" s="34" t="s">
        <v>1024</v>
      </c>
      <c r="B491" s="29" t="s">
        <v>8</v>
      </c>
      <c r="C491" s="70" t="s">
        <v>1114</v>
      </c>
      <c r="D491" s="70">
        <v>71210000010</v>
      </c>
      <c r="E491" s="30" t="s">
        <v>1115</v>
      </c>
      <c r="F491" s="30" t="s">
        <v>1115</v>
      </c>
      <c r="G491" s="31" t="s">
        <v>1116</v>
      </c>
      <c r="H491" s="29" t="s">
        <v>18</v>
      </c>
      <c r="I491" s="63">
        <v>4600000</v>
      </c>
      <c r="J491" s="63"/>
      <c r="K491" s="63">
        <v>4600000</v>
      </c>
      <c r="L491" s="33" t="e">
        <f>VLOOKUP(F:F,[1]PdC!$J$5:$T$1165,17,0)</f>
        <v>#N/A</v>
      </c>
      <c r="M491" s="46"/>
      <c r="N491" s="22"/>
      <c r="Q491" s="1">
        <f>+IFERROR(VLOOKUP(C491,#REF!,3,0),0)</f>
        <v>0</v>
      </c>
      <c r="T491" s="1" t="e">
        <f>VLOOKUP(F:F,[1]PdC!$F$5:$AE$1164,31,0)</f>
        <v>#REF!</v>
      </c>
      <c r="W491" s="33"/>
    </row>
    <row r="492" spans="1:23" ht="15" customHeight="1" x14ac:dyDescent="0.25">
      <c r="A492" s="34" t="s">
        <v>1024</v>
      </c>
      <c r="B492" s="29" t="s">
        <v>8</v>
      </c>
      <c r="C492" s="70" t="s">
        <v>1117</v>
      </c>
      <c r="D492" s="70">
        <v>71210000015</v>
      </c>
      <c r="E492" s="30" t="s">
        <v>1118</v>
      </c>
      <c r="F492" s="30" t="s">
        <v>1118</v>
      </c>
      <c r="G492" s="31" t="s">
        <v>1119</v>
      </c>
      <c r="H492" s="29" t="s">
        <v>18</v>
      </c>
      <c r="I492" s="63">
        <v>546628.57999999996</v>
      </c>
      <c r="J492" s="63"/>
      <c r="K492" s="63">
        <v>546628.57999999996</v>
      </c>
      <c r="L492" s="33" t="e">
        <f>VLOOKUP(F:F,[1]PdC!$J$5:$T$1165,17,0)</f>
        <v>#N/A</v>
      </c>
      <c r="M492" s="40"/>
      <c r="N492" s="22"/>
      <c r="Q492" s="1">
        <f>+IFERROR(VLOOKUP(C492,#REF!,3,0),0)</f>
        <v>0</v>
      </c>
      <c r="T492" s="1" t="e">
        <f>VLOOKUP(F:F,[1]PdC!$F$5:$AE$1164,31,0)</f>
        <v>#REF!</v>
      </c>
      <c r="W492" s="33"/>
    </row>
    <row r="493" spans="1:23" ht="15" customHeight="1" x14ac:dyDescent="0.25">
      <c r="A493" s="34" t="s">
        <v>1047</v>
      </c>
      <c r="B493" s="29" t="s">
        <v>8</v>
      </c>
      <c r="C493" s="70" t="s">
        <v>1117</v>
      </c>
      <c r="D493" s="70">
        <v>71210000020</v>
      </c>
      <c r="E493" s="30" t="s">
        <v>1120</v>
      </c>
      <c r="F493" s="30" t="s">
        <v>1120</v>
      </c>
      <c r="G493" s="31" t="s">
        <v>1121</v>
      </c>
      <c r="H493" s="29" t="s">
        <v>18</v>
      </c>
      <c r="I493" s="63">
        <v>1667147.93</v>
      </c>
      <c r="J493" s="63"/>
      <c r="K493" s="63">
        <v>1667147.93</v>
      </c>
      <c r="L493" s="33" t="e">
        <f>VLOOKUP(F:F,[1]PdC!$J$5:$T$1165,17,0)</f>
        <v>#N/A</v>
      </c>
      <c r="M493" s="40"/>
      <c r="N493" s="22"/>
      <c r="Q493" s="1">
        <f>+IFERROR(VLOOKUP(C493,#REF!,3,0),0)</f>
        <v>0</v>
      </c>
      <c r="T493" s="1" t="e">
        <f>VLOOKUP(F:F,[1]PdC!$F$5:$AE$1164,31,0)</f>
        <v>#REF!</v>
      </c>
      <c r="W493" s="33"/>
    </row>
    <row r="494" spans="1:23" ht="15" customHeight="1" x14ac:dyDescent="0.25">
      <c r="A494" s="34" t="s">
        <v>1047</v>
      </c>
      <c r="B494" s="29" t="s">
        <v>8</v>
      </c>
      <c r="C494" s="70" t="s">
        <v>1122</v>
      </c>
      <c r="D494" s="70">
        <v>71210000025</v>
      </c>
      <c r="E494" s="30" t="s">
        <v>1123</v>
      </c>
      <c r="F494" s="30" t="s">
        <v>1123</v>
      </c>
      <c r="G494" s="31" t="s">
        <v>1124</v>
      </c>
      <c r="H494" s="29" t="s">
        <v>18</v>
      </c>
      <c r="I494" s="63">
        <v>1450000</v>
      </c>
      <c r="J494" s="63"/>
      <c r="K494" s="63">
        <v>1450000</v>
      </c>
      <c r="L494" s="33" t="e">
        <f>VLOOKUP(F:F,[1]PdC!$J$5:$T$1165,17,0)</f>
        <v>#N/A</v>
      </c>
      <c r="M494" s="46"/>
      <c r="N494" s="22"/>
      <c r="Q494" s="1">
        <f>+IFERROR(VLOOKUP(C494,#REF!,3,0),0)</f>
        <v>0</v>
      </c>
      <c r="T494" s="1" t="e">
        <f>VLOOKUP(F:F,[1]PdC!$F$5:$AE$1164,31,0)</f>
        <v>#REF!</v>
      </c>
      <c r="W494" s="33"/>
    </row>
    <row r="495" spans="1:23" ht="15" customHeight="1" x14ac:dyDescent="0.25">
      <c r="A495" s="34" t="s">
        <v>1047</v>
      </c>
      <c r="B495" s="29" t="s">
        <v>8</v>
      </c>
      <c r="C495" s="70" t="s">
        <v>1125</v>
      </c>
      <c r="D495" s="70">
        <v>71210000030</v>
      </c>
      <c r="E495" s="30" t="s">
        <v>1126</v>
      </c>
      <c r="F495" s="30" t="s">
        <v>1126</v>
      </c>
      <c r="G495" s="31" t="s">
        <v>1127</v>
      </c>
      <c r="H495" s="29" t="s">
        <v>18</v>
      </c>
      <c r="I495" s="63">
        <v>1950959.81</v>
      </c>
      <c r="J495" s="63"/>
      <c r="K495" s="63">
        <v>1950959.81</v>
      </c>
      <c r="L495" s="33" t="e">
        <f>VLOOKUP(F:F,[1]PdC!$J$5:$T$1165,17,0)</f>
        <v>#N/A</v>
      </c>
      <c r="M495" s="40"/>
      <c r="N495" s="22"/>
      <c r="Q495" s="1">
        <f>+IFERROR(VLOOKUP(C495,#REF!,3,0),0)</f>
        <v>0</v>
      </c>
      <c r="T495" s="1" t="e">
        <f>VLOOKUP(F:F,[1]PdC!$F$5:$AE$1164,31,0)</f>
        <v>#REF!</v>
      </c>
      <c r="W495" s="33"/>
    </row>
    <row r="496" spans="1:23" ht="15" customHeight="1" x14ac:dyDescent="0.25">
      <c r="A496" s="34" t="s">
        <v>1047</v>
      </c>
      <c r="B496" s="29" t="s">
        <v>14</v>
      </c>
      <c r="C496" s="70" t="s">
        <v>1128</v>
      </c>
      <c r="D496" s="70">
        <v>71210000035</v>
      </c>
      <c r="E496" s="30" t="s">
        <v>1129</v>
      </c>
      <c r="F496" s="30" t="s">
        <v>1129</v>
      </c>
      <c r="G496" s="31" t="s">
        <v>1130</v>
      </c>
      <c r="H496" s="29" t="s">
        <v>18</v>
      </c>
      <c r="I496" s="63">
        <v>6410254.21</v>
      </c>
      <c r="J496" s="63"/>
      <c r="K496" s="63">
        <v>6410254.21</v>
      </c>
      <c r="L496" s="33" t="e">
        <f>VLOOKUP(F:F,[1]PdC!$J$5:$T$1165,17,0)</f>
        <v>#N/A</v>
      </c>
      <c r="M496" s="40"/>
      <c r="N496" s="22"/>
      <c r="Q496" s="1">
        <f>+IFERROR(VLOOKUP(C496,#REF!,3,0),0)</f>
        <v>0</v>
      </c>
      <c r="T496" s="1" t="e">
        <f>VLOOKUP(F:F,[1]PdC!$F$5:$AE$1164,31,0)</f>
        <v>#REF!</v>
      </c>
      <c r="W496" s="33"/>
    </row>
    <row r="497" spans="1:23" ht="15" customHeight="1" x14ac:dyDescent="0.25">
      <c r="A497" s="34" t="s">
        <v>1047</v>
      </c>
      <c r="B497" s="35" t="s">
        <v>20</v>
      </c>
      <c r="C497" s="36"/>
      <c r="D497" s="36"/>
      <c r="E497" s="37" t="s">
        <v>1131</v>
      </c>
      <c r="F497" s="37" t="s">
        <v>1131</v>
      </c>
      <c r="G497" s="38" t="s">
        <v>1132</v>
      </c>
      <c r="H497" s="38" t="s">
        <v>11</v>
      </c>
      <c r="I497" s="39">
        <v>0</v>
      </c>
      <c r="J497" s="39"/>
      <c r="K497" s="39">
        <v>0</v>
      </c>
      <c r="L497" s="33" t="e">
        <f>VLOOKUP(F:F,[1]PdC!$J$5:$T$1165,17,0)</f>
        <v>#N/A</v>
      </c>
      <c r="M497" s="46"/>
      <c r="N497" s="22"/>
      <c r="Q497" s="1">
        <f>+IFERROR(VLOOKUP(C497,#REF!,3,0),0)</f>
        <v>0</v>
      </c>
      <c r="W497" s="33"/>
    </row>
    <row r="498" spans="1:23" ht="15" customHeight="1" x14ac:dyDescent="0.25">
      <c r="A498" s="34" t="s">
        <v>1047</v>
      </c>
      <c r="B498" s="41" t="s">
        <v>20</v>
      </c>
      <c r="C498" s="36"/>
      <c r="D498" s="36"/>
      <c r="E498" s="43" t="s">
        <v>1133</v>
      </c>
      <c r="F498" s="43" t="s">
        <v>1133</v>
      </c>
      <c r="G498" s="44" t="s">
        <v>1134</v>
      </c>
      <c r="H498" s="44" t="s">
        <v>18</v>
      </c>
      <c r="I498" s="45">
        <v>0</v>
      </c>
      <c r="J498" s="45"/>
      <c r="K498" s="45">
        <v>0</v>
      </c>
      <c r="L498" s="33" t="e">
        <f>VLOOKUP(F:F,[1]PdC!$J$5:$T$1165,17,0)</f>
        <v>#N/A</v>
      </c>
      <c r="M498" s="46"/>
      <c r="N498" s="22"/>
      <c r="Q498" s="1">
        <f>+IFERROR(VLOOKUP(C498,#REF!,3,0),0)</f>
        <v>0</v>
      </c>
      <c r="W498" s="33"/>
    </row>
    <row r="499" spans="1:23" ht="15" customHeight="1" x14ac:dyDescent="0.25">
      <c r="A499" s="34" t="s">
        <v>1047</v>
      </c>
      <c r="B499" s="41" t="s">
        <v>20</v>
      </c>
      <c r="C499" s="36"/>
      <c r="D499" s="36"/>
      <c r="E499" s="43" t="s">
        <v>1135</v>
      </c>
      <c r="F499" s="43" t="s">
        <v>1135</v>
      </c>
      <c r="G499" s="44" t="s">
        <v>1132</v>
      </c>
      <c r="H499" s="44" t="s">
        <v>18</v>
      </c>
      <c r="I499" s="45">
        <v>0</v>
      </c>
      <c r="J499" s="45"/>
      <c r="K499" s="45">
        <v>0</v>
      </c>
      <c r="L499" s="33" t="e">
        <f>VLOOKUP(F:F,[1]PdC!$J$5:$T$1165,17,0)</f>
        <v>#N/A</v>
      </c>
      <c r="M499" s="46"/>
      <c r="N499" s="22"/>
      <c r="Q499" s="1">
        <f>+IFERROR(VLOOKUP(C499,#REF!,3,0),0)</f>
        <v>0</v>
      </c>
      <c r="W499" s="33"/>
    </row>
    <row r="500" spans="1:23" ht="15" customHeight="1" x14ac:dyDescent="0.25">
      <c r="A500" s="34" t="s">
        <v>1047</v>
      </c>
      <c r="B500" s="29" t="s">
        <v>8</v>
      </c>
      <c r="C500" s="70" t="s">
        <v>1136</v>
      </c>
      <c r="D500" s="70">
        <v>71210000041</v>
      </c>
      <c r="E500" s="30" t="s">
        <v>1137</v>
      </c>
      <c r="F500" s="30" t="s">
        <v>1137</v>
      </c>
      <c r="G500" s="31" t="s">
        <v>1138</v>
      </c>
      <c r="H500" s="29" t="s">
        <v>18</v>
      </c>
      <c r="I500" s="63">
        <v>0</v>
      </c>
      <c r="J500" s="63"/>
      <c r="K500" s="63">
        <v>0</v>
      </c>
      <c r="L500" s="33" t="e">
        <f>VLOOKUP(F:F,[1]PdC!$J$5:$T$1165,17,0)</f>
        <v>#N/A</v>
      </c>
      <c r="M500" s="40"/>
      <c r="N500" s="22"/>
      <c r="Q500" s="1">
        <f>+IFERROR(VLOOKUP(C500,#REF!,3,0),0)</f>
        <v>0</v>
      </c>
      <c r="T500" s="1" t="e">
        <f>VLOOKUP(F:F,[1]PdC!$F$5:$AE$1164,31,0)</f>
        <v>#REF!</v>
      </c>
      <c r="W500" s="33"/>
    </row>
    <row r="501" spans="1:23" ht="15" customHeight="1" x14ac:dyDescent="0.25">
      <c r="A501" s="34" t="s">
        <v>1071</v>
      </c>
      <c r="B501" s="29" t="s">
        <v>8</v>
      </c>
      <c r="C501" s="70" t="s">
        <v>1139</v>
      </c>
      <c r="D501" s="70">
        <v>71210000042</v>
      </c>
      <c r="E501" s="30" t="s">
        <v>1140</v>
      </c>
      <c r="F501" s="30" t="s">
        <v>1140</v>
      </c>
      <c r="G501" s="31" t="s">
        <v>1141</v>
      </c>
      <c r="H501" s="29" t="s">
        <v>18</v>
      </c>
      <c r="I501" s="63">
        <v>2934261.13</v>
      </c>
      <c r="J501" s="63"/>
      <c r="K501" s="63">
        <v>2934261.13</v>
      </c>
      <c r="L501" s="33" t="e">
        <f>VLOOKUP(F:F,[1]PdC!$J$5:$T$1165,17,0)</f>
        <v>#N/A</v>
      </c>
      <c r="M501" s="40"/>
      <c r="N501" s="22"/>
      <c r="Q501" s="1">
        <f>+IFERROR(VLOOKUP(C501,#REF!,3,0),0)</f>
        <v>0</v>
      </c>
      <c r="T501" s="1" t="e">
        <f>VLOOKUP(F:F,[1]PdC!$F$5:$AE$1164,31,0)</f>
        <v>#REF!</v>
      </c>
      <c r="W501" s="33"/>
    </row>
    <row r="502" spans="1:23" ht="15" customHeight="1" x14ac:dyDescent="0.25">
      <c r="A502" s="34" t="s">
        <v>1071</v>
      </c>
      <c r="B502" s="29" t="s">
        <v>8</v>
      </c>
      <c r="C502" s="70" t="s">
        <v>1142</v>
      </c>
      <c r="D502" s="70">
        <v>71210000050</v>
      </c>
      <c r="E502" s="30" t="s">
        <v>1143</v>
      </c>
      <c r="F502" s="30" t="s">
        <v>1143</v>
      </c>
      <c r="G502" s="31" t="s">
        <v>1144</v>
      </c>
      <c r="H502" s="29" t="s">
        <v>18</v>
      </c>
      <c r="I502" s="63">
        <v>0</v>
      </c>
      <c r="J502" s="63"/>
      <c r="K502" s="63">
        <v>0</v>
      </c>
      <c r="L502" s="33"/>
      <c r="M502" s="46"/>
      <c r="N502" s="22"/>
      <c r="Q502" s="1">
        <f>+IFERROR(VLOOKUP(C502,#REF!,3,0),0)</f>
        <v>0</v>
      </c>
      <c r="T502" s="1" t="e">
        <f>VLOOKUP(F:F,[1]PdC!$F$5:$AE$1164,31,0)</f>
        <v>#REF!</v>
      </c>
      <c r="W502" s="33"/>
    </row>
    <row r="503" spans="1:23" ht="15" customHeight="1" x14ac:dyDescent="0.25">
      <c r="A503" s="34" t="s">
        <v>1071</v>
      </c>
      <c r="B503" s="29" t="s">
        <v>8</v>
      </c>
      <c r="C503" s="70" t="s">
        <v>1145</v>
      </c>
      <c r="D503" s="70">
        <v>71210000055</v>
      </c>
      <c r="E503" s="30" t="s">
        <v>1146</v>
      </c>
      <c r="F503" s="30" t="s">
        <v>1146</v>
      </c>
      <c r="G503" s="31" t="s">
        <v>1147</v>
      </c>
      <c r="H503" s="29" t="s">
        <v>18</v>
      </c>
      <c r="I503" s="63">
        <v>0</v>
      </c>
      <c r="J503" s="63"/>
      <c r="K503" s="63">
        <v>0</v>
      </c>
      <c r="L503" s="33"/>
      <c r="M503" s="46"/>
      <c r="N503" s="22"/>
      <c r="Q503" s="1">
        <f>+IFERROR(VLOOKUP(C503,#REF!,3,0),0)</f>
        <v>0</v>
      </c>
      <c r="T503" s="1" t="e">
        <f>VLOOKUP(F:F,[1]PdC!$F$5:$AE$1164,31,0)</f>
        <v>#REF!</v>
      </c>
      <c r="W503" s="33"/>
    </row>
    <row r="504" spans="1:23" ht="15" customHeight="1" x14ac:dyDescent="0.25">
      <c r="A504" s="34" t="s">
        <v>1071</v>
      </c>
      <c r="B504" s="29" t="s">
        <v>8</v>
      </c>
      <c r="C504" s="70" t="s">
        <v>1145</v>
      </c>
      <c r="D504" s="70">
        <v>71210000060</v>
      </c>
      <c r="E504" s="30" t="s">
        <v>1148</v>
      </c>
      <c r="F504" s="30" t="s">
        <v>1148</v>
      </c>
      <c r="G504" s="31" t="s">
        <v>1149</v>
      </c>
      <c r="H504" s="29" t="s">
        <v>18</v>
      </c>
      <c r="I504" s="63">
        <v>1552256.12</v>
      </c>
      <c r="J504" s="63"/>
      <c r="K504" s="63">
        <v>1552256.12</v>
      </c>
      <c r="L504" s="33" t="e">
        <f>VLOOKUP(F:F,[1]PdC!$J$5:$T$1165,17,0)</f>
        <v>#N/A</v>
      </c>
      <c r="M504" s="40"/>
      <c r="N504" s="22"/>
      <c r="Q504" s="1">
        <f>+IFERROR(VLOOKUP(C504,#REF!,3,0),0)</f>
        <v>0</v>
      </c>
      <c r="T504" s="1" t="e">
        <f>VLOOKUP(F:F,[1]PdC!$F$5:$AE$1164,31,0)</f>
        <v>#REF!</v>
      </c>
      <c r="W504" s="33"/>
    </row>
    <row r="505" spans="1:23" ht="15" customHeight="1" x14ac:dyDescent="0.25">
      <c r="A505" s="34" t="s">
        <v>1071</v>
      </c>
      <c r="B505" s="29" t="s">
        <v>8</v>
      </c>
      <c r="C505" s="70" t="s">
        <v>1145</v>
      </c>
      <c r="D505" s="70">
        <v>71210000065</v>
      </c>
      <c r="E505" s="30" t="s">
        <v>1150</v>
      </c>
      <c r="F505" s="30" t="s">
        <v>1150</v>
      </c>
      <c r="G505" s="31" t="s">
        <v>1151</v>
      </c>
      <c r="H505" s="29" t="s">
        <v>18</v>
      </c>
      <c r="I505" s="63">
        <v>3342092.34</v>
      </c>
      <c r="J505" s="63"/>
      <c r="K505" s="63">
        <v>3342092.34</v>
      </c>
      <c r="L505" s="33"/>
      <c r="M505" s="46"/>
      <c r="N505" s="22"/>
      <c r="Q505" s="1">
        <f>+IFERROR(VLOOKUP(C505,#REF!,3,0),0)</f>
        <v>0</v>
      </c>
      <c r="T505" s="1" t="e">
        <f>VLOOKUP(F:F,[1]PdC!$F$5:$AE$1164,31,0)</f>
        <v>#REF!</v>
      </c>
      <c r="W505" s="33"/>
    </row>
    <row r="506" spans="1:23" ht="15" customHeight="1" x14ac:dyDescent="0.25">
      <c r="A506" s="34" t="s">
        <v>1071</v>
      </c>
      <c r="B506" s="29" t="s">
        <v>8</v>
      </c>
      <c r="C506" s="70" t="s">
        <v>1152</v>
      </c>
      <c r="D506" s="70">
        <v>71210000070</v>
      </c>
      <c r="E506" s="30" t="s">
        <v>1153</v>
      </c>
      <c r="F506" s="30" t="s">
        <v>1153</v>
      </c>
      <c r="G506" s="31" t="s">
        <v>1154</v>
      </c>
      <c r="H506" s="29" t="s">
        <v>18</v>
      </c>
      <c r="I506" s="63">
        <v>17366.68</v>
      </c>
      <c r="J506" s="63"/>
      <c r="K506" s="63">
        <v>17366.68</v>
      </c>
      <c r="L506" s="33" t="e">
        <f>VLOOKUP(F:F,[1]PdC!$J$5:$T$1165,17,0)</f>
        <v>#N/A</v>
      </c>
      <c r="M506" s="40"/>
      <c r="N506" s="22"/>
      <c r="Q506" s="1">
        <f>+IFERROR(VLOOKUP(C506,#REF!,3,0),0)</f>
        <v>0</v>
      </c>
      <c r="T506" s="1" t="e">
        <f>VLOOKUP(F:F,[1]PdC!$F$5:$AE$1164,31,0)</f>
        <v>#REF!</v>
      </c>
      <c r="W506" s="33"/>
    </row>
    <row r="507" spans="1:23" ht="15" customHeight="1" x14ac:dyDescent="0.25">
      <c r="A507" s="34" t="s">
        <v>1071</v>
      </c>
      <c r="B507" s="29" t="s">
        <v>8</v>
      </c>
      <c r="C507" s="70" t="s">
        <v>1155</v>
      </c>
      <c r="D507" s="70">
        <v>71210000075</v>
      </c>
      <c r="E507" s="30" t="s">
        <v>1156</v>
      </c>
      <c r="F507" s="30" t="s">
        <v>1156</v>
      </c>
      <c r="G507" s="31" t="s">
        <v>1157</v>
      </c>
      <c r="H507" s="29" t="s">
        <v>18</v>
      </c>
      <c r="I507" s="63">
        <v>848595.32</v>
      </c>
      <c r="J507" s="63"/>
      <c r="K507" s="63">
        <v>848595.32</v>
      </c>
      <c r="L507" s="33" t="e">
        <f>VLOOKUP(F:F,[1]PdC!$J$5:$T$1165,17,0)</f>
        <v>#N/A</v>
      </c>
      <c r="M507" s="46"/>
      <c r="N507" s="22"/>
      <c r="Q507" s="1">
        <f>+IFERROR(VLOOKUP(C507,#REF!,3,0),0)</f>
        <v>0</v>
      </c>
      <c r="T507" s="1" t="e">
        <f>VLOOKUP(F:F,[1]PdC!$F$5:$AE$1164,31,0)</f>
        <v>#REF!</v>
      </c>
      <c r="W507" s="33"/>
    </row>
    <row r="508" spans="1:23" ht="15" customHeight="1" x14ac:dyDescent="0.25">
      <c r="A508" s="34" t="s">
        <v>1071</v>
      </c>
      <c r="B508" s="29" t="s">
        <v>14</v>
      </c>
      <c r="C508" s="70" t="s">
        <v>1158</v>
      </c>
      <c r="D508" s="70">
        <v>71210000080</v>
      </c>
      <c r="E508" s="30" t="s">
        <v>1159</v>
      </c>
      <c r="F508" s="30" t="s">
        <v>1159</v>
      </c>
      <c r="G508" s="31" t="s">
        <v>1160</v>
      </c>
      <c r="H508" s="29" t="s">
        <v>18</v>
      </c>
      <c r="I508" s="63">
        <v>48955.11</v>
      </c>
      <c r="J508" s="63"/>
      <c r="K508" s="63">
        <v>48955.11</v>
      </c>
      <c r="L508" s="33" t="e">
        <f>VLOOKUP(F:F,[1]PdC!$J$5:$T$1165,17,0)</f>
        <v>#N/A</v>
      </c>
      <c r="M508" s="46"/>
      <c r="N508" s="22"/>
      <c r="Q508" s="1">
        <f>+IFERROR(VLOOKUP(C508,#REF!,3,0),0)</f>
        <v>0</v>
      </c>
      <c r="T508" s="1" t="e">
        <f>VLOOKUP(F:F,[1]PdC!$F$5:$AE$1164,31,0)</f>
        <v>#REF!</v>
      </c>
      <c r="W508" s="33"/>
    </row>
    <row r="509" spans="1:23" ht="15" customHeight="1" x14ac:dyDescent="0.25">
      <c r="A509" s="34" t="s">
        <v>1071</v>
      </c>
      <c r="B509" s="35" t="s">
        <v>20</v>
      </c>
      <c r="C509" s="85"/>
      <c r="D509" s="85"/>
      <c r="E509" s="73" t="s">
        <v>1161</v>
      </c>
      <c r="F509" s="73" t="s">
        <v>1161</v>
      </c>
      <c r="G509" s="38" t="s">
        <v>1162</v>
      </c>
      <c r="H509" s="35" t="s">
        <v>11</v>
      </c>
      <c r="I509" s="39">
        <v>0</v>
      </c>
      <c r="J509" s="39"/>
      <c r="K509" s="39">
        <v>0</v>
      </c>
      <c r="L509" s="33" t="e">
        <f>VLOOKUP(F:F,[1]PdC!$J$5:$T$1165,17,0)</f>
        <v>#N/A</v>
      </c>
      <c r="M509" s="46"/>
      <c r="N509" s="22"/>
      <c r="Q509" s="1">
        <f>+IFERROR(VLOOKUP(C509,#REF!,3,0),0)</f>
        <v>0</v>
      </c>
      <c r="W509" s="33"/>
    </row>
    <row r="510" spans="1:23" ht="15" customHeight="1" x14ac:dyDescent="0.25">
      <c r="A510" s="34" t="s">
        <v>1071</v>
      </c>
      <c r="B510" s="41" t="s">
        <v>20</v>
      </c>
      <c r="C510" s="36"/>
      <c r="D510" s="36"/>
      <c r="E510" s="43" t="s">
        <v>1163</v>
      </c>
      <c r="F510" s="43" t="s">
        <v>1163</v>
      </c>
      <c r="G510" s="44" t="s">
        <v>1164</v>
      </c>
      <c r="H510" s="44" t="s">
        <v>18</v>
      </c>
      <c r="I510" s="45">
        <v>0</v>
      </c>
      <c r="J510" s="45"/>
      <c r="K510" s="45">
        <v>0</v>
      </c>
      <c r="L510" s="33" t="e">
        <f>VLOOKUP(F:F,[1]PdC!$J$5:$T$1165,17,0)</f>
        <v>#N/A</v>
      </c>
      <c r="M510" s="40"/>
      <c r="N510" s="22"/>
      <c r="Q510" s="1">
        <f>+IFERROR(VLOOKUP(C510,#REF!,3,0),0)</f>
        <v>0</v>
      </c>
      <c r="W510" s="33"/>
    </row>
    <row r="511" spans="1:23" ht="15" customHeight="1" x14ac:dyDescent="0.25">
      <c r="A511" s="16"/>
      <c r="B511" s="41" t="s">
        <v>20</v>
      </c>
      <c r="C511" s="36"/>
      <c r="D511" s="36"/>
      <c r="E511" s="43" t="s">
        <v>1165</v>
      </c>
      <c r="F511" s="43" t="s">
        <v>1165</v>
      </c>
      <c r="G511" s="44" t="s">
        <v>1162</v>
      </c>
      <c r="H511" s="44" t="s">
        <v>18</v>
      </c>
      <c r="I511" s="45">
        <v>0</v>
      </c>
      <c r="J511" s="45">
        <v>0</v>
      </c>
      <c r="K511" s="45">
        <v>0</v>
      </c>
      <c r="L511" s="33" t="e">
        <f>VLOOKUP(F:F,[1]PdC!$J$5:$T$1165,17,0)</f>
        <v>#N/A</v>
      </c>
      <c r="M511" s="46"/>
      <c r="N511" s="22"/>
      <c r="Q511" s="1">
        <f>+IFERROR(VLOOKUP(C511,#REF!,3,0),0)</f>
        <v>0</v>
      </c>
      <c r="W511" s="33"/>
    </row>
    <row r="512" spans="1:23" ht="15" customHeight="1" x14ac:dyDescent="0.25">
      <c r="A512" s="34" t="s">
        <v>1024</v>
      </c>
      <c r="B512" s="29" t="s">
        <v>8</v>
      </c>
      <c r="C512" s="70" t="s">
        <v>1158</v>
      </c>
      <c r="D512" s="70">
        <v>71210000085</v>
      </c>
      <c r="E512" s="30" t="s">
        <v>1166</v>
      </c>
      <c r="F512" s="30" t="s">
        <v>1166</v>
      </c>
      <c r="G512" s="31" t="s">
        <v>1167</v>
      </c>
      <c r="H512" s="29" t="s">
        <v>18</v>
      </c>
      <c r="I512" s="63">
        <v>2904862.4</v>
      </c>
      <c r="J512" s="63"/>
      <c r="K512" s="63">
        <v>2904862.4</v>
      </c>
      <c r="L512" s="33" t="e">
        <f>VLOOKUP(F:F,[1]PdC!$J$5:$T$1165,17,0)</f>
        <v>#N/A</v>
      </c>
      <c r="M512" s="46"/>
      <c r="N512" s="22"/>
      <c r="Q512" s="1">
        <f>+IFERROR(VLOOKUP(C512,#REF!,3,0),0)</f>
        <v>0</v>
      </c>
      <c r="T512" s="1" t="e">
        <f>VLOOKUP(F:F,[1]PdC!$F$5:$AE$1164,31,0)</f>
        <v>#REF!</v>
      </c>
      <c r="W512" s="33"/>
    </row>
    <row r="513" spans="1:23" ht="15" customHeight="1" x14ac:dyDescent="0.25">
      <c r="A513" s="34" t="s">
        <v>1024</v>
      </c>
      <c r="B513" s="29" t="s">
        <v>8</v>
      </c>
      <c r="C513" s="70" t="s">
        <v>1158</v>
      </c>
      <c r="D513" s="70">
        <v>71210000090</v>
      </c>
      <c r="E513" s="30" t="s">
        <v>1168</v>
      </c>
      <c r="F513" s="30" t="s">
        <v>1168</v>
      </c>
      <c r="G513" s="31" t="s">
        <v>1169</v>
      </c>
      <c r="H513" s="29" t="s">
        <v>18</v>
      </c>
      <c r="I513" s="63">
        <v>11148.9</v>
      </c>
      <c r="J513" s="63"/>
      <c r="K513" s="63">
        <v>11148.9</v>
      </c>
      <c r="L513" s="33" t="e">
        <f>VLOOKUP(F:F,[1]PdC!$J$5:$T$1165,17,0)</f>
        <v>#N/A</v>
      </c>
      <c r="M513" s="46"/>
      <c r="N513" s="22"/>
      <c r="Q513" s="1">
        <f>+IFERROR(VLOOKUP(C513,#REF!,3,0),0)</f>
        <v>0</v>
      </c>
      <c r="T513" s="1" t="e">
        <f>VLOOKUP(F:F,[1]PdC!$F$5:$AE$1164,31,0)</f>
        <v>#REF!</v>
      </c>
      <c r="W513" s="33"/>
    </row>
    <row r="514" spans="1:23" ht="15" customHeight="1" x14ac:dyDescent="0.25">
      <c r="A514" s="34" t="s">
        <v>1024</v>
      </c>
      <c r="B514" s="29" t="s">
        <v>8</v>
      </c>
      <c r="C514" s="70" t="s">
        <v>1158</v>
      </c>
      <c r="D514" s="70">
        <v>71210000095</v>
      </c>
      <c r="E514" s="30" t="s">
        <v>1170</v>
      </c>
      <c r="F514" s="30" t="s">
        <v>1170</v>
      </c>
      <c r="G514" s="31" t="s">
        <v>1171</v>
      </c>
      <c r="H514" s="29" t="s">
        <v>18</v>
      </c>
      <c r="I514" s="63">
        <v>638065.92000000004</v>
      </c>
      <c r="J514" s="63"/>
      <c r="K514" s="63">
        <v>638065.92000000004</v>
      </c>
      <c r="L514" s="33" t="e">
        <f>VLOOKUP(F:F,[1]PdC!$J$5:$T$1165,17,0)</f>
        <v>#N/A</v>
      </c>
      <c r="M514" s="46"/>
      <c r="N514" s="22"/>
      <c r="Q514" s="1">
        <f>+IFERROR(VLOOKUP(C514,#REF!,3,0),0)</f>
        <v>0</v>
      </c>
      <c r="T514" s="1" t="e">
        <f>VLOOKUP(F:F,[1]PdC!$F$5:$AE$1164,31,0)</f>
        <v>#REF!</v>
      </c>
      <c r="W514" s="33"/>
    </row>
    <row r="515" spans="1:23" ht="15" customHeight="1" x14ac:dyDescent="0.25">
      <c r="A515" s="34" t="s">
        <v>1024</v>
      </c>
      <c r="B515" s="29" t="s">
        <v>14</v>
      </c>
      <c r="C515" s="70" t="s">
        <v>1158</v>
      </c>
      <c r="D515" s="70">
        <v>71210000100</v>
      </c>
      <c r="E515" s="30" t="s">
        <v>1172</v>
      </c>
      <c r="F515" s="30" t="s">
        <v>1172</v>
      </c>
      <c r="G515" s="31" t="s">
        <v>1173</v>
      </c>
      <c r="H515" s="29" t="s">
        <v>18</v>
      </c>
      <c r="I515" s="63">
        <v>5775500</v>
      </c>
      <c r="J515" s="63"/>
      <c r="K515" s="63">
        <v>5775500</v>
      </c>
      <c r="L515" s="33" t="e">
        <f>VLOOKUP(F:F,[1]PdC!$J$5:$T$1165,17,0)</f>
        <v>#N/A</v>
      </c>
      <c r="M515" s="46"/>
      <c r="N515" s="22"/>
      <c r="Q515" s="1">
        <f>+IFERROR(VLOOKUP(C515,#REF!,3,0),0)</f>
        <v>0</v>
      </c>
      <c r="T515" s="1" t="e">
        <f>VLOOKUP(F:F,[1]PdC!$F$5:$AE$1164,31,0)</f>
        <v>#REF!</v>
      </c>
      <c r="W515" s="33"/>
    </row>
    <row r="516" spans="1:23" ht="15" customHeight="1" x14ac:dyDescent="0.25">
      <c r="A516" s="34" t="s">
        <v>1024</v>
      </c>
      <c r="B516" s="35" t="s">
        <v>20</v>
      </c>
      <c r="C516" s="85"/>
      <c r="D516" s="85"/>
      <c r="E516" s="73" t="s">
        <v>1174</v>
      </c>
      <c r="F516" s="73" t="s">
        <v>1174</v>
      </c>
      <c r="G516" s="38" t="s">
        <v>1175</v>
      </c>
      <c r="H516" s="35" t="s">
        <v>11</v>
      </c>
      <c r="I516" s="39">
        <v>0</v>
      </c>
      <c r="J516" s="39"/>
      <c r="K516" s="39">
        <v>0</v>
      </c>
      <c r="L516" s="33" t="e">
        <f>VLOOKUP(F:F,[1]PdC!$J$5:$T$1165,17,0)</f>
        <v>#N/A</v>
      </c>
      <c r="M516" s="46"/>
      <c r="N516" s="22"/>
      <c r="Q516" s="1">
        <f>+IFERROR(VLOOKUP(C516,#REF!,3,0),0)</f>
        <v>0</v>
      </c>
      <c r="W516" s="33"/>
    </row>
    <row r="517" spans="1:23" ht="15" customHeight="1" x14ac:dyDescent="0.25">
      <c r="A517" s="34" t="s">
        <v>1024</v>
      </c>
      <c r="B517" s="41" t="s">
        <v>20</v>
      </c>
      <c r="C517" s="36"/>
      <c r="D517" s="36"/>
      <c r="E517" s="43" t="s">
        <v>1176</v>
      </c>
      <c r="F517" s="43" t="s">
        <v>1176</v>
      </c>
      <c r="G517" s="44" t="s">
        <v>1177</v>
      </c>
      <c r="H517" s="44" t="s">
        <v>18</v>
      </c>
      <c r="I517" s="45">
        <v>0</v>
      </c>
      <c r="J517" s="45"/>
      <c r="K517" s="45">
        <v>0</v>
      </c>
      <c r="L517" s="33" t="e">
        <f>VLOOKUP(F:F,[1]PdC!$J$5:$T$1165,17,0)</f>
        <v>#N/A</v>
      </c>
      <c r="M517" s="46"/>
      <c r="N517" s="22"/>
      <c r="Q517" s="1">
        <f>+IFERROR(VLOOKUP(C517,#REF!,3,0),0)</f>
        <v>0</v>
      </c>
      <c r="W517" s="33"/>
    </row>
    <row r="518" spans="1:23" ht="15" customHeight="1" x14ac:dyDescent="0.25">
      <c r="A518" s="34" t="s">
        <v>1024</v>
      </c>
      <c r="B518" s="41" t="s">
        <v>20</v>
      </c>
      <c r="C518" s="36"/>
      <c r="D518" s="36"/>
      <c r="E518" s="43" t="s">
        <v>1178</v>
      </c>
      <c r="F518" s="43" t="s">
        <v>1178</v>
      </c>
      <c r="G518" s="44" t="s">
        <v>1175</v>
      </c>
      <c r="H518" s="44" t="s">
        <v>18</v>
      </c>
      <c r="I518" s="45">
        <v>0</v>
      </c>
      <c r="J518" s="45"/>
      <c r="K518" s="45">
        <v>0</v>
      </c>
      <c r="L518" s="33" t="e">
        <f>VLOOKUP(F:F,[1]PdC!$J$5:$T$1165,17,0)</f>
        <v>#N/A</v>
      </c>
      <c r="M518" s="46"/>
      <c r="N518" s="22"/>
      <c r="Q518" s="1">
        <f>+IFERROR(VLOOKUP(C518,#REF!,3,0),0)</f>
        <v>0</v>
      </c>
      <c r="W518" s="33"/>
    </row>
    <row r="519" spans="1:23" ht="15" customHeight="1" x14ac:dyDescent="0.25">
      <c r="A519" s="34" t="s">
        <v>1024</v>
      </c>
      <c r="B519" s="29" t="s">
        <v>14</v>
      </c>
      <c r="C519" s="70" t="s">
        <v>1158</v>
      </c>
      <c r="D519" s="70">
        <v>71210000105</v>
      </c>
      <c r="E519" s="30" t="s">
        <v>1179</v>
      </c>
      <c r="F519" s="30" t="s">
        <v>1179</v>
      </c>
      <c r="G519" s="31" t="s">
        <v>1180</v>
      </c>
      <c r="H519" s="29" t="s">
        <v>18</v>
      </c>
      <c r="I519" s="63">
        <v>611318.56000000006</v>
      </c>
      <c r="J519" s="63"/>
      <c r="K519" s="63">
        <v>611318.56000000006</v>
      </c>
      <c r="L519" s="33" t="e">
        <f>VLOOKUP(F:F,[1]PdC!$J$5:$T$1165,17,0)</f>
        <v>#N/A</v>
      </c>
      <c r="M519" s="46"/>
      <c r="N519" s="22"/>
      <c r="Q519" s="1">
        <f>+IFERROR(VLOOKUP(C519,#REF!,3,0),0)</f>
        <v>0</v>
      </c>
      <c r="T519" s="1" t="e">
        <f>VLOOKUP(F:F,[1]PdC!$F$5:$AE$1164,31,0)</f>
        <v>#REF!</v>
      </c>
      <c r="W519" s="33"/>
    </row>
    <row r="520" spans="1:23" ht="15" customHeight="1" x14ac:dyDescent="0.25">
      <c r="A520" s="34" t="s">
        <v>1047</v>
      </c>
      <c r="B520" s="35" t="s">
        <v>20</v>
      </c>
      <c r="C520" s="85"/>
      <c r="D520" s="85"/>
      <c r="E520" s="73" t="s">
        <v>1181</v>
      </c>
      <c r="F520" s="73" t="s">
        <v>1181</v>
      </c>
      <c r="G520" s="38" t="s">
        <v>1182</v>
      </c>
      <c r="H520" s="35" t="s">
        <v>11</v>
      </c>
      <c r="I520" s="39">
        <v>0</v>
      </c>
      <c r="J520" s="39"/>
      <c r="K520" s="39">
        <v>0</v>
      </c>
      <c r="L520" s="33" t="e">
        <f>VLOOKUP(F:F,[1]PdC!$J$5:$T$1165,17,0)</f>
        <v>#N/A</v>
      </c>
      <c r="M520" s="46"/>
      <c r="N520" s="22"/>
      <c r="Q520" s="1">
        <f>+IFERROR(VLOOKUP(C520,#REF!,3,0),0)</f>
        <v>0</v>
      </c>
      <c r="W520" s="33"/>
    </row>
    <row r="521" spans="1:23" ht="15" customHeight="1" x14ac:dyDescent="0.25">
      <c r="A521" s="34" t="s">
        <v>1047</v>
      </c>
      <c r="B521" s="41" t="s">
        <v>20</v>
      </c>
      <c r="C521" s="36"/>
      <c r="D521" s="36"/>
      <c r="E521" s="43" t="s">
        <v>1183</v>
      </c>
      <c r="F521" s="43" t="s">
        <v>1183</v>
      </c>
      <c r="G521" s="44" t="s">
        <v>1184</v>
      </c>
      <c r="H521" s="44" t="s">
        <v>18</v>
      </c>
      <c r="I521" s="45">
        <v>0</v>
      </c>
      <c r="J521" s="45"/>
      <c r="K521" s="45">
        <v>0</v>
      </c>
      <c r="L521" s="33" t="e">
        <f>VLOOKUP(F:F,[1]PdC!$J$5:$T$1165,17,0)</f>
        <v>#N/A</v>
      </c>
      <c r="M521" s="46"/>
      <c r="N521" s="22"/>
      <c r="Q521" s="1">
        <f>+IFERROR(VLOOKUP(C521,#REF!,3,0),0)</f>
        <v>0</v>
      </c>
      <c r="W521" s="33"/>
    </row>
    <row r="522" spans="1:23" ht="15" customHeight="1" x14ac:dyDescent="0.25">
      <c r="A522" s="34" t="s">
        <v>1047</v>
      </c>
      <c r="B522" s="41" t="s">
        <v>20</v>
      </c>
      <c r="C522" s="36"/>
      <c r="D522" s="36"/>
      <c r="E522" s="43" t="s">
        <v>1185</v>
      </c>
      <c r="F522" s="43" t="s">
        <v>1185</v>
      </c>
      <c r="G522" s="44" t="s">
        <v>1186</v>
      </c>
      <c r="H522" s="44" t="s">
        <v>18</v>
      </c>
      <c r="I522" s="45">
        <v>0</v>
      </c>
      <c r="J522" s="45"/>
      <c r="K522" s="45">
        <v>0</v>
      </c>
      <c r="L522" s="33" t="e">
        <f>VLOOKUP(F:F,[1]PdC!$J$5:$T$1165,17,0)</f>
        <v>#N/A</v>
      </c>
      <c r="M522" s="46"/>
      <c r="N522" s="22"/>
      <c r="Q522" s="1">
        <f>+IFERROR(VLOOKUP(C522,#REF!,3,0),0)</f>
        <v>0</v>
      </c>
      <c r="W522" s="33"/>
    </row>
    <row r="523" spans="1:23" ht="15" customHeight="1" x14ac:dyDescent="0.25">
      <c r="A523" s="34" t="s">
        <v>1047</v>
      </c>
      <c r="B523" s="41" t="s">
        <v>20</v>
      </c>
      <c r="C523" s="36"/>
      <c r="D523" s="36"/>
      <c r="E523" s="43" t="s">
        <v>1187</v>
      </c>
      <c r="F523" s="43" t="s">
        <v>1187</v>
      </c>
      <c r="G523" s="44" t="s">
        <v>1188</v>
      </c>
      <c r="H523" s="44" t="s">
        <v>18</v>
      </c>
      <c r="I523" s="45">
        <v>0</v>
      </c>
      <c r="J523" s="45"/>
      <c r="K523" s="45">
        <v>0</v>
      </c>
      <c r="L523" s="33" t="e">
        <f>VLOOKUP(F:F,[1]PdC!$J$5:$T$1165,17,0)</f>
        <v>#N/A</v>
      </c>
      <c r="M523" s="46"/>
      <c r="N523" s="22"/>
      <c r="Q523" s="1">
        <f>+IFERROR(VLOOKUP(C523,#REF!,3,0),0)</f>
        <v>0</v>
      </c>
      <c r="W523" s="33"/>
    </row>
    <row r="524" spans="1:23" ht="15" customHeight="1" x14ac:dyDescent="0.25">
      <c r="A524" s="34" t="s">
        <v>1047</v>
      </c>
      <c r="B524" s="41" t="s">
        <v>20</v>
      </c>
      <c r="C524" s="36"/>
      <c r="D524" s="36"/>
      <c r="E524" s="43" t="s">
        <v>1189</v>
      </c>
      <c r="F524" s="43" t="s">
        <v>1189</v>
      </c>
      <c r="G524" s="44" t="s">
        <v>1182</v>
      </c>
      <c r="H524" s="44" t="s">
        <v>18</v>
      </c>
      <c r="I524" s="45">
        <v>0</v>
      </c>
      <c r="J524" s="45"/>
      <c r="K524" s="45">
        <v>0</v>
      </c>
      <c r="L524" s="33" t="e">
        <f>VLOOKUP(F:F,[1]PdC!$J$5:$T$1165,17,0)</f>
        <v>#N/A</v>
      </c>
      <c r="M524" s="46"/>
      <c r="N524" s="22"/>
      <c r="Q524" s="1">
        <f>+IFERROR(VLOOKUP(C524,#REF!,3,0),0)</f>
        <v>0</v>
      </c>
      <c r="W524" s="33"/>
    </row>
    <row r="525" spans="1:23" ht="15" customHeight="1" x14ac:dyDescent="0.25">
      <c r="A525" s="34" t="s">
        <v>1047</v>
      </c>
      <c r="B525" s="41" t="s">
        <v>20</v>
      </c>
      <c r="C525" s="36"/>
      <c r="D525" s="36"/>
      <c r="E525" s="43" t="s">
        <v>1190</v>
      </c>
      <c r="F525" s="43" t="s">
        <v>1190</v>
      </c>
      <c r="G525" s="44" t="s">
        <v>1191</v>
      </c>
      <c r="H525" s="44" t="s">
        <v>18</v>
      </c>
      <c r="I525" s="45">
        <v>0</v>
      </c>
      <c r="J525" s="45"/>
      <c r="K525" s="45">
        <v>0</v>
      </c>
      <c r="L525" s="33" t="e">
        <f>VLOOKUP(F:F,[1]PdC!$J$5:$T$1165,17,0)</f>
        <v>#N/A</v>
      </c>
      <c r="M525" s="46"/>
      <c r="N525" s="22"/>
      <c r="Q525" s="1">
        <f>+IFERROR(VLOOKUP(C525,#REF!,3,0),0)</f>
        <v>0</v>
      </c>
      <c r="W525" s="33"/>
    </row>
    <row r="526" spans="1:23" ht="15" customHeight="1" x14ac:dyDescent="0.25">
      <c r="A526" s="34" t="s">
        <v>1047</v>
      </c>
      <c r="B526" s="41" t="s">
        <v>20</v>
      </c>
      <c r="C526" s="36"/>
      <c r="D526" s="36"/>
      <c r="E526" s="43" t="s">
        <v>1192</v>
      </c>
      <c r="F526" s="43" t="s">
        <v>1192</v>
      </c>
      <c r="G526" s="44" t="s">
        <v>1193</v>
      </c>
      <c r="H526" s="44" t="s">
        <v>18</v>
      </c>
      <c r="I526" s="45">
        <v>0</v>
      </c>
      <c r="J526" s="45"/>
      <c r="K526" s="45">
        <v>0</v>
      </c>
      <c r="L526" s="33" t="e">
        <f>VLOOKUP(F:F,[1]PdC!$J$5:$T$1165,17,0)</f>
        <v>#N/A</v>
      </c>
      <c r="M526" s="46"/>
      <c r="N526" s="22"/>
      <c r="Q526" s="1">
        <f>+IFERROR(VLOOKUP(C526,#REF!,3,0),0)</f>
        <v>0</v>
      </c>
      <c r="W526" s="33"/>
    </row>
    <row r="527" spans="1:23" ht="15" customHeight="1" x14ac:dyDescent="0.25">
      <c r="A527" s="34" t="s">
        <v>1047</v>
      </c>
      <c r="B527" s="29" t="s">
        <v>8</v>
      </c>
      <c r="C527" s="70" t="s">
        <v>1158</v>
      </c>
      <c r="D527" s="70">
        <v>71210000110</v>
      </c>
      <c r="E527" s="30" t="s">
        <v>1194</v>
      </c>
      <c r="F527" s="30" t="s">
        <v>1194</v>
      </c>
      <c r="G527" s="31" t="s">
        <v>1195</v>
      </c>
      <c r="H527" s="29" t="s">
        <v>18</v>
      </c>
      <c r="I527" s="63">
        <v>0</v>
      </c>
      <c r="J527" s="63"/>
      <c r="K527" s="63">
        <v>0</v>
      </c>
      <c r="L527" s="33" t="e">
        <f>VLOOKUP(F:F,[1]PdC!$J$5:$T$1165,17,0)</f>
        <v>#N/A</v>
      </c>
      <c r="M527" s="46"/>
      <c r="N527" s="22"/>
      <c r="Q527" s="1">
        <f>+IFERROR(VLOOKUP(C527,#REF!,3,0),0)</f>
        <v>0</v>
      </c>
      <c r="T527" s="1" t="e">
        <f>VLOOKUP(F:F,[1]PdC!$F$5:$AE$1164,31,0)</f>
        <v>#REF!</v>
      </c>
      <c r="W527" s="33"/>
    </row>
    <row r="528" spans="1:23" ht="15" customHeight="1" x14ac:dyDescent="0.25">
      <c r="A528" s="34" t="s">
        <v>1071</v>
      </c>
      <c r="B528" s="29" t="s">
        <v>8</v>
      </c>
      <c r="C528" s="70" t="s">
        <v>1158</v>
      </c>
      <c r="D528" s="70">
        <v>71210000120</v>
      </c>
      <c r="E528" s="30" t="s">
        <v>1196</v>
      </c>
      <c r="F528" s="30" t="s">
        <v>1196</v>
      </c>
      <c r="G528" s="31" t="s">
        <v>1197</v>
      </c>
      <c r="H528" s="29" t="s">
        <v>18</v>
      </c>
      <c r="I528" s="63">
        <v>3162129.44</v>
      </c>
      <c r="J528" s="63"/>
      <c r="K528" s="63">
        <v>3162129.44</v>
      </c>
      <c r="L528" s="33" t="e">
        <f>VLOOKUP(F:F,[1]PdC!$J$5:$T$1165,17,0)</f>
        <v>#N/A</v>
      </c>
      <c r="M528" s="46"/>
      <c r="N528" s="22"/>
      <c r="Q528" s="1">
        <f>+IFERROR(VLOOKUP(C528,#REF!,3,0),0)</f>
        <v>0</v>
      </c>
      <c r="T528" s="1" t="e">
        <f>VLOOKUP(F:F,[1]PdC!$F$5:$AE$1164,31,0)</f>
        <v>#REF!</v>
      </c>
      <c r="W528" s="33"/>
    </row>
    <row r="529" spans="1:23" ht="15" customHeight="1" x14ac:dyDescent="0.25">
      <c r="A529" s="34" t="s">
        <v>1071</v>
      </c>
      <c r="B529" s="29" t="s">
        <v>8</v>
      </c>
      <c r="C529" s="70" t="s">
        <v>1158</v>
      </c>
      <c r="D529" s="70">
        <v>71210000125</v>
      </c>
      <c r="E529" s="30" t="s">
        <v>1198</v>
      </c>
      <c r="F529" s="30" t="s">
        <v>1198</v>
      </c>
      <c r="G529" s="31" t="s">
        <v>1199</v>
      </c>
      <c r="H529" s="29" t="s">
        <v>18</v>
      </c>
      <c r="I529" s="63">
        <v>0</v>
      </c>
      <c r="J529" s="63"/>
      <c r="K529" s="63">
        <v>0</v>
      </c>
      <c r="L529" s="33"/>
      <c r="M529" s="46"/>
      <c r="N529" s="22"/>
      <c r="Q529" s="1">
        <f>+IFERROR(VLOOKUP(C529,#REF!,3,0),0)</f>
        <v>0</v>
      </c>
      <c r="T529" s="1" t="e">
        <f>VLOOKUP(F:F,[1]PdC!$F$5:$AE$1164,31,0)</f>
        <v>#REF!</v>
      </c>
      <c r="W529" s="33"/>
    </row>
    <row r="530" spans="1:23" ht="15" customHeight="1" x14ac:dyDescent="0.25">
      <c r="A530" s="34" t="s">
        <v>1071</v>
      </c>
      <c r="B530" s="29" t="s">
        <v>14</v>
      </c>
      <c r="C530" s="70" t="s">
        <v>1158</v>
      </c>
      <c r="D530" s="70">
        <v>71210000135</v>
      </c>
      <c r="E530" s="30" t="s">
        <v>1200</v>
      </c>
      <c r="F530" s="30" t="s">
        <v>1200</v>
      </c>
      <c r="G530" s="31" t="s">
        <v>1201</v>
      </c>
      <c r="H530" s="29" t="s">
        <v>18</v>
      </c>
      <c r="I530" s="63">
        <v>0</v>
      </c>
      <c r="J530" s="63"/>
      <c r="K530" s="63">
        <v>0</v>
      </c>
      <c r="L530" s="33"/>
      <c r="M530" s="46"/>
      <c r="N530" s="22"/>
      <c r="Q530" s="1">
        <f>+IFERROR(VLOOKUP(C530,#REF!,3,0),0)</f>
        <v>0</v>
      </c>
      <c r="T530" s="1" t="e">
        <f>VLOOKUP(F:F,[1]PdC!$F$5:$AE$1164,31,0)</f>
        <v>#REF!</v>
      </c>
      <c r="W530" s="33"/>
    </row>
    <row r="531" spans="1:23" ht="15" customHeight="1" x14ac:dyDescent="0.25">
      <c r="A531" s="34" t="s">
        <v>1071</v>
      </c>
      <c r="B531" s="35" t="s">
        <v>20</v>
      </c>
      <c r="C531" s="85"/>
      <c r="D531" s="85"/>
      <c r="E531" s="73" t="s">
        <v>1202</v>
      </c>
      <c r="F531" s="73" t="s">
        <v>1202</v>
      </c>
      <c r="G531" s="38" t="s">
        <v>1203</v>
      </c>
      <c r="H531" s="35" t="s">
        <v>11</v>
      </c>
      <c r="I531" s="39">
        <v>0</v>
      </c>
      <c r="J531" s="39"/>
      <c r="K531" s="39">
        <v>0</v>
      </c>
      <c r="L531" s="33" t="e">
        <f>VLOOKUP(F:F,[1]PdC!$J$5:$T$1165,17,0)</f>
        <v>#N/A</v>
      </c>
      <c r="M531" s="46"/>
      <c r="N531" s="22"/>
      <c r="Q531" s="1">
        <f>+IFERROR(VLOOKUP(C531,#REF!,3,0),0)</f>
        <v>0</v>
      </c>
      <c r="W531" s="33"/>
    </row>
    <row r="532" spans="1:23" ht="15" customHeight="1" x14ac:dyDescent="0.25">
      <c r="A532" s="34" t="s">
        <v>1071</v>
      </c>
      <c r="B532" s="41" t="s">
        <v>20</v>
      </c>
      <c r="C532" s="36"/>
      <c r="D532" s="36"/>
      <c r="E532" s="43" t="s">
        <v>1204</v>
      </c>
      <c r="F532" s="43" t="s">
        <v>1204</v>
      </c>
      <c r="G532" s="44" t="s">
        <v>1205</v>
      </c>
      <c r="H532" s="44" t="s">
        <v>18</v>
      </c>
      <c r="I532" s="45">
        <v>0</v>
      </c>
      <c r="J532" s="45"/>
      <c r="K532" s="45">
        <v>0</v>
      </c>
      <c r="L532" s="33"/>
      <c r="M532" s="46"/>
      <c r="N532" s="22"/>
      <c r="Q532" s="1">
        <f>+IFERROR(VLOOKUP(C532,#REF!,3,0),0)</f>
        <v>0</v>
      </c>
      <c r="W532" s="33"/>
    </row>
    <row r="533" spans="1:23" ht="15" customHeight="1" x14ac:dyDescent="0.25">
      <c r="A533" s="34" t="s">
        <v>1071</v>
      </c>
      <c r="B533" s="41" t="s">
        <v>20</v>
      </c>
      <c r="C533" s="36"/>
      <c r="D533" s="36"/>
      <c r="E533" s="43" t="s">
        <v>1206</v>
      </c>
      <c r="F533" s="43" t="s">
        <v>1206</v>
      </c>
      <c r="G533" s="44" t="s">
        <v>1203</v>
      </c>
      <c r="H533" s="44" t="s">
        <v>18</v>
      </c>
      <c r="I533" s="45">
        <v>0</v>
      </c>
      <c r="J533" s="45"/>
      <c r="K533" s="45">
        <v>0</v>
      </c>
      <c r="L533" s="33" t="e">
        <f>VLOOKUP(F:F,[1]PdC!$J$5:$T$1165,17,0)</f>
        <v>#N/A</v>
      </c>
      <c r="M533" s="46"/>
      <c r="N533" s="22"/>
      <c r="Q533" s="1">
        <f>+IFERROR(VLOOKUP(C533,#REF!,3,0),0)</f>
        <v>0</v>
      </c>
      <c r="W533" s="33"/>
    </row>
    <row r="534" spans="1:23" ht="15" customHeight="1" x14ac:dyDescent="0.25">
      <c r="A534" s="34" t="s">
        <v>1071</v>
      </c>
      <c r="B534" s="29" t="s">
        <v>8</v>
      </c>
      <c r="C534" s="70" t="s">
        <v>1158</v>
      </c>
      <c r="D534" s="70">
        <v>71210000140</v>
      </c>
      <c r="E534" s="30" t="s">
        <v>1207</v>
      </c>
      <c r="F534" s="30" t="s">
        <v>1207</v>
      </c>
      <c r="G534" s="31" t="s">
        <v>1208</v>
      </c>
      <c r="H534" s="29" t="s">
        <v>18</v>
      </c>
      <c r="I534" s="63">
        <v>23603.81</v>
      </c>
      <c r="J534" s="63"/>
      <c r="K534" s="63">
        <v>23603.81</v>
      </c>
      <c r="L534" s="33" t="e">
        <f>VLOOKUP(F:F,[1]PdC!$J$5:$T$1165,17,0)</f>
        <v>#N/A</v>
      </c>
      <c r="M534" s="46"/>
      <c r="N534" s="22"/>
      <c r="Q534" s="1">
        <f>+IFERROR(VLOOKUP(C534,#REF!,3,0),0)</f>
        <v>0</v>
      </c>
      <c r="T534" s="1" t="e">
        <f>VLOOKUP(F:F,[1]PdC!$F$5:$AE$1164,31,0)</f>
        <v>#REF!</v>
      </c>
      <c r="W534" s="33"/>
    </row>
    <row r="535" spans="1:23" ht="15" customHeight="1" x14ac:dyDescent="0.25">
      <c r="A535" s="34" t="s">
        <v>1071</v>
      </c>
      <c r="B535" s="29" t="s">
        <v>8</v>
      </c>
      <c r="C535" s="70" t="s">
        <v>1158</v>
      </c>
      <c r="D535" s="70">
        <v>71210000145</v>
      </c>
      <c r="E535" s="30" t="s">
        <v>1209</v>
      </c>
      <c r="F535" s="30" t="s">
        <v>1209</v>
      </c>
      <c r="G535" s="31" t="s">
        <v>1210</v>
      </c>
      <c r="H535" s="29" t="s">
        <v>18</v>
      </c>
      <c r="I535" s="63">
        <v>48256.43</v>
      </c>
      <c r="J535" s="63"/>
      <c r="K535" s="63">
        <v>48256.43</v>
      </c>
      <c r="L535" s="33" t="e">
        <f>VLOOKUP(F:F,[1]PdC!$J$5:$T$1165,17,0)</f>
        <v>#N/A</v>
      </c>
      <c r="M535" s="46"/>
      <c r="N535" s="22"/>
      <c r="Q535" s="1">
        <f>+IFERROR(VLOOKUP(C535,#REF!,3,0),0)</f>
        <v>0</v>
      </c>
      <c r="T535" s="1" t="e">
        <f>VLOOKUP(F:F,[1]PdC!$F$5:$AE$1164,31,0)</f>
        <v>#REF!</v>
      </c>
      <c r="W535" s="33"/>
    </row>
    <row r="536" spans="1:23" ht="15" customHeight="1" x14ac:dyDescent="0.25">
      <c r="A536" s="34" t="s">
        <v>1071</v>
      </c>
      <c r="B536" s="29" t="s">
        <v>8</v>
      </c>
      <c r="C536" s="70" t="s">
        <v>1108</v>
      </c>
      <c r="D536" s="70">
        <v>71210000155</v>
      </c>
      <c r="E536" s="30" t="s">
        <v>1211</v>
      </c>
      <c r="F536" s="30" t="s">
        <v>1211</v>
      </c>
      <c r="G536" s="31" t="s">
        <v>1212</v>
      </c>
      <c r="H536" s="29" t="s">
        <v>18</v>
      </c>
      <c r="I536" s="63">
        <v>100000</v>
      </c>
      <c r="J536" s="63"/>
      <c r="K536" s="63">
        <v>100000</v>
      </c>
      <c r="L536" s="33" t="e">
        <f>VLOOKUP(F:F,[1]PdC!$J$5:$T$1165,17,0)</f>
        <v>#N/A</v>
      </c>
      <c r="M536" s="46"/>
      <c r="N536" s="22"/>
      <c r="Q536" s="1">
        <f>+IFERROR(VLOOKUP(C536,#REF!,3,0),0)</f>
        <v>0</v>
      </c>
      <c r="T536" s="1" t="e">
        <f>VLOOKUP(F:F,[1]PdC!$F$5:$AE$1164,31,0)</f>
        <v>#REF!</v>
      </c>
      <c r="W536" s="33"/>
    </row>
    <row r="537" spans="1:23" ht="15" customHeight="1" x14ac:dyDescent="0.25">
      <c r="A537" s="34" t="s">
        <v>1071</v>
      </c>
      <c r="B537" s="29" t="s">
        <v>8</v>
      </c>
      <c r="C537" s="70" t="s">
        <v>1158</v>
      </c>
      <c r="D537" s="70">
        <v>71210000158</v>
      </c>
      <c r="E537" s="30" t="s">
        <v>1213</v>
      </c>
      <c r="F537" s="30" t="s">
        <v>1213</v>
      </c>
      <c r="G537" s="31" t="s">
        <v>1214</v>
      </c>
      <c r="H537" s="29" t="s">
        <v>18</v>
      </c>
      <c r="I537" s="63">
        <v>26382.05</v>
      </c>
      <c r="J537" s="63"/>
      <c r="K537" s="63">
        <v>26382.05</v>
      </c>
      <c r="L537" s="33" t="e">
        <f>VLOOKUP(F:F,[1]PdC!$J$5:$T$1165,17,0)</f>
        <v>#N/A</v>
      </c>
      <c r="M537" s="46"/>
      <c r="N537" s="22"/>
      <c r="Q537" s="1">
        <f>+IFERROR(VLOOKUP(C537,#REF!,3,0),0)</f>
        <v>0</v>
      </c>
      <c r="T537" s="1" t="e">
        <f>VLOOKUP(F:F,[1]PdC!$F$5:$AE$1164,31,0)</f>
        <v>#REF!</v>
      </c>
      <c r="W537" s="33"/>
    </row>
    <row r="538" spans="1:23" ht="15" customHeight="1" x14ac:dyDescent="0.25">
      <c r="A538" s="16"/>
      <c r="B538" s="29" t="s">
        <v>8</v>
      </c>
      <c r="C538" s="70" t="s">
        <v>1158</v>
      </c>
      <c r="D538" s="70">
        <v>71210000160</v>
      </c>
      <c r="E538" s="30" t="s">
        <v>1215</v>
      </c>
      <c r="F538" s="30" t="s">
        <v>1215</v>
      </c>
      <c r="G538" s="31" t="s">
        <v>1216</v>
      </c>
      <c r="H538" s="29" t="s">
        <v>18</v>
      </c>
      <c r="I538" s="63">
        <v>48037.5</v>
      </c>
      <c r="J538" s="63">
        <v>0</v>
      </c>
      <c r="K538" s="63">
        <v>48037.5</v>
      </c>
      <c r="L538" s="33" t="e">
        <f>VLOOKUP(F:F,[1]PdC!$J$5:$T$1165,17,0)</f>
        <v>#N/A</v>
      </c>
      <c r="M538" s="46"/>
      <c r="N538" s="22"/>
      <c r="Q538" s="1">
        <f>+IFERROR(VLOOKUP(C538,#REF!,3,0),0)</f>
        <v>0</v>
      </c>
      <c r="T538" s="1" t="e">
        <f>VLOOKUP(F:F,[1]PdC!$F$5:$AE$1164,31,0)</f>
        <v>#REF!</v>
      </c>
      <c r="W538" s="33"/>
    </row>
    <row r="539" spans="1:23" ht="15" customHeight="1" x14ac:dyDescent="0.25">
      <c r="A539" s="16"/>
      <c r="B539" s="29" t="s">
        <v>8</v>
      </c>
      <c r="C539" s="70" t="s">
        <v>1158</v>
      </c>
      <c r="D539" s="70">
        <v>71210000165</v>
      </c>
      <c r="E539" s="30" t="s">
        <v>1217</v>
      </c>
      <c r="F539" s="30" t="s">
        <v>1217</v>
      </c>
      <c r="G539" s="31" t="s">
        <v>1218</v>
      </c>
      <c r="H539" s="29" t="s">
        <v>18</v>
      </c>
      <c r="I539" s="63">
        <v>60000</v>
      </c>
      <c r="J539" s="63">
        <v>0</v>
      </c>
      <c r="K539" s="63">
        <v>60000</v>
      </c>
      <c r="L539" s="33" t="e">
        <f>VLOOKUP(F:F,[1]PdC!$J$5:$T$1165,17,0)</f>
        <v>#N/A</v>
      </c>
      <c r="M539" s="46"/>
      <c r="N539" s="22"/>
      <c r="Q539" s="1">
        <f>+IFERROR(VLOOKUP(C539,#REF!,3,0),0)</f>
        <v>0</v>
      </c>
      <c r="T539" s="1" t="e">
        <f>VLOOKUP(F:F,[1]PdC!$F$5:$AE$1164,31,0)</f>
        <v>#REF!</v>
      </c>
      <c r="W539" s="33"/>
    </row>
    <row r="540" spans="1:23" ht="15" customHeight="1" x14ac:dyDescent="0.25">
      <c r="A540" s="34" t="s">
        <v>1219</v>
      </c>
      <c r="B540" s="29" t="s">
        <v>8</v>
      </c>
      <c r="C540" s="70" t="s">
        <v>1158</v>
      </c>
      <c r="D540" s="70">
        <v>71210000170</v>
      </c>
      <c r="E540" s="30" t="s">
        <v>1220</v>
      </c>
      <c r="F540" s="30" t="s">
        <v>1220</v>
      </c>
      <c r="G540" s="31" t="s">
        <v>1221</v>
      </c>
      <c r="H540" s="29" t="s">
        <v>18</v>
      </c>
      <c r="I540" s="63">
        <v>80000</v>
      </c>
      <c r="J540" s="63"/>
      <c r="K540" s="63">
        <v>80000</v>
      </c>
      <c r="L540" s="33" t="e">
        <f>VLOOKUP(F:F,[1]PdC!$J$5:$T$1165,17,0)</f>
        <v>#N/A</v>
      </c>
      <c r="M540" s="40"/>
      <c r="N540" s="22"/>
      <c r="Q540" s="1">
        <f>+IFERROR(VLOOKUP(C540,#REF!,3,0),0)</f>
        <v>0</v>
      </c>
      <c r="T540" s="1" t="e">
        <f>VLOOKUP(F:F,[1]PdC!$F$5:$AE$1164,31,0)</f>
        <v>#REF!</v>
      </c>
      <c r="W540" s="33"/>
    </row>
    <row r="541" spans="1:23" ht="15" customHeight="1" x14ac:dyDescent="0.25">
      <c r="A541" s="34" t="s">
        <v>1219</v>
      </c>
      <c r="B541" s="29" t="s">
        <v>8</v>
      </c>
      <c r="C541" s="70" t="s">
        <v>1158</v>
      </c>
      <c r="D541" s="70">
        <v>71210000175</v>
      </c>
      <c r="E541" s="30" t="s">
        <v>1222</v>
      </c>
      <c r="F541" s="30" t="s">
        <v>1222</v>
      </c>
      <c r="G541" s="31" t="s">
        <v>1223</v>
      </c>
      <c r="H541" s="29" t="s">
        <v>18</v>
      </c>
      <c r="I541" s="63">
        <v>150000</v>
      </c>
      <c r="J541" s="63"/>
      <c r="K541" s="63">
        <v>150000</v>
      </c>
      <c r="L541" s="33" t="e">
        <f>VLOOKUP(F:F,[1]PdC!$J$5:$T$1165,17,0)</f>
        <v>#N/A</v>
      </c>
      <c r="M541" s="40"/>
      <c r="N541" s="22"/>
      <c r="Q541" s="1">
        <f>+IFERROR(VLOOKUP(C541,#REF!,3,0),0)</f>
        <v>0</v>
      </c>
      <c r="T541" s="1" t="e">
        <f>VLOOKUP(F:F,[1]PdC!$F$5:$AE$1164,31,0)</f>
        <v>#REF!</v>
      </c>
      <c r="W541" s="33"/>
    </row>
    <row r="542" spans="1:23" ht="15" customHeight="1" x14ac:dyDescent="0.25">
      <c r="A542" s="34" t="s">
        <v>1219</v>
      </c>
      <c r="B542" s="29" t="s">
        <v>8</v>
      </c>
      <c r="C542" s="70" t="s">
        <v>1224</v>
      </c>
      <c r="D542" s="70">
        <v>71210000300</v>
      </c>
      <c r="E542" s="30" t="s">
        <v>1225</v>
      </c>
      <c r="F542" s="30" t="s">
        <v>1225</v>
      </c>
      <c r="G542" s="31" t="s">
        <v>1226</v>
      </c>
      <c r="H542" s="29" t="s">
        <v>18</v>
      </c>
      <c r="I542" s="63">
        <v>0</v>
      </c>
      <c r="J542" s="63"/>
      <c r="K542" s="63">
        <v>0</v>
      </c>
      <c r="L542" s="33" t="e">
        <f>VLOOKUP(F:F,[1]PdC!$J$5:$T$1165,17,0)</f>
        <v>#N/A</v>
      </c>
      <c r="M542" s="40"/>
      <c r="N542" s="22"/>
      <c r="Q542" s="1">
        <f>+IFERROR(VLOOKUP(C542,#REF!,3,0),0)</f>
        <v>0</v>
      </c>
      <c r="T542" s="1" t="e">
        <f>VLOOKUP(F:F,[1]PdC!$F$5:$AE$1164,31,0)</f>
        <v>#REF!</v>
      </c>
      <c r="W542" s="33"/>
    </row>
    <row r="543" spans="1:23" ht="15" customHeight="1" x14ac:dyDescent="0.25">
      <c r="A543" s="34" t="s">
        <v>1219</v>
      </c>
      <c r="B543" s="29" t="s">
        <v>8</v>
      </c>
      <c r="C543" s="70" t="s">
        <v>1227</v>
      </c>
      <c r="D543" s="70">
        <v>71210000305</v>
      </c>
      <c r="E543" s="30" t="s">
        <v>1228</v>
      </c>
      <c r="F543" s="30" t="s">
        <v>1228</v>
      </c>
      <c r="G543" s="31" t="s">
        <v>1229</v>
      </c>
      <c r="H543" s="29" t="s">
        <v>18</v>
      </c>
      <c r="I543" s="63">
        <v>0</v>
      </c>
      <c r="J543" s="63"/>
      <c r="K543" s="63">
        <v>0</v>
      </c>
      <c r="L543" s="33" t="e">
        <f>VLOOKUP(F:F,[1]PdC!$J$5:$T$1165,17,0)</f>
        <v>#N/A</v>
      </c>
      <c r="M543" s="40"/>
      <c r="N543" s="22"/>
      <c r="Q543" s="1">
        <f>+IFERROR(VLOOKUP(C543,#REF!,3,0),0)</f>
        <v>0</v>
      </c>
      <c r="T543" s="1" t="e">
        <f>VLOOKUP(F:F,[1]PdC!$F$5:$AE$1164,31,0)</f>
        <v>#REF!</v>
      </c>
      <c r="W543" s="33"/>
    </row>
    <row r="544" spans="1:23" ht="15" customHeight="1" x14ac:dyDescent="0.25">
      <c r="A544" s="34" t="s">
        <v>1219</v>
      </c>
      <c r="B544" s="23" t="s">
        <v>8</v>
      </c>
      <c r="C544" s="24"/>
      <c r="D544" s="24">
        <v>712105</v>
      </c>
      <c r="E544" s="25" t="s">
        <v>1230</v>
      </c>
      <c r="F544" s="25" t="s">
        <v>1230</v>
      </c>
      <c r="G544" s="26" t="s">
        <v>1231</v>
      </c>
      <c r="H544" s="26" t="s">
        <v>11</v>
      </c>
      <c r="I544" s="27">
        <v>0</v>
      </c>
      <c r="J544" s="27"/>
      <c r="K544" s="27">
        <v>0</v>
      </c>
      <c r="L544" s="33" t="e">
        <f>VLOOKUP(F:F,[1]PdC!$J$5:$T$1165,17,0)</f>
        <v>#N/A</v>
      </c>
      <c r="M544" s="40"/>
      <c r="N544" s="22"/>
      <c r="Q544" s="1">
        <f>+IFERROR(VLOOKUP(C544,#REF!,3,0),0)</f>
        <v>0</v>
      </c>
      <c r="T544" s="1" t="e">
        <f>VLOOKUP(F:F,[1]PdC!$F$5:$AE$1164,31,0)</f>
        <v>#REF!</v>
      </c>
      <c r="W544" s="33"/>
    </row>
    <row r="545" spans="1:23" ht="15" customHeight="1" x14ac:dyDescent="0.25">
      <c r="A545" s="34" t="s">
        <v>1219</v>
      </c>
      <c r="B545" s="29" t="s">
        <v>8</v>
      </c>
      <c r="C545" s="70" t="s">
        <v>1232</v>
      </c>
      <c r="D545" s="70">
        <v>71210500005</v>
      </c>
      <c r="E545" s="30" t="s">
        <v>1233</v>
      </c>
      <c r="F545" s="30" t="s">
        <v>1233</v>
      </c>
      <c r="G545" s="31" t="s">
        <v>1234</v>
      </c>
      <c r="H545" s="29" t="s">
        <v>18</v>
      </c>
      <c r="I545" s="63">
        <v>0</v>
      </c>
      <c r="J545" s="63"/>
      <c r="K545" s="63">
        <v>0</v>
      </c>
      <c r="L545" s="33" t="e">
        <f>VLOOKUP(F:F,[1]PdC!$J$5:$T$1165,17,0)</f>
        <v>#N/A</v>
      </c>
      <c r="M545" s="46"/>
      <c r="N545" s="22"/>
      <c r="Q545" s="1">
        <f>+IFERROR(VLOOKUP(C545,#REF!,3,0),0)</f>
        <v>0</v>
      </c>
      <c r="T545" s="1" t="e">
        <f>VLOOKUP(F:F,[1]PdC!$F$5:$AE$1164,31,0)</f>
        <v>#REF!</v>
      </c>
      <c r="W545" s="33"/>
    </row>
    <row r="546" spans="1:23" ht="15" customHeight="1" x14ac:dyDescent="0.25">
      <c r="A546" s="34" t="s">
        <v>1219</v>
      </c>
      <c r="B546" s="29" t="s">
        <v>8</v>
      </c>
      <c r="C546" s="70" t="s">
        <v>1235</v>
      </c>
      <c r="D546" s="70">
        <v>71210500010</v>
      </c>
      <c r="E546" s="30" t="s">
        <v>1236</v>
      </c>
      <c r="F546" s="30" t="s">
        <v>1236</v>
      </c>
      <c r="G546" s="31" t="s">
        <v>1237</v>
      </c>
      <c r="H546" s="29" t="s">
        <v>18</v>
      </c>
      <c r="I546" s="63">
        <v>0</v>
      </c>
      <c r="J546" s="63"/>
      <c r="K546" s="63">
        <v>0</v>
      </c>
      <c r="L546" s="33" t="e">
        <f>VLOOKUP(F:F,[1]PdC!$J$5:$T$1165,17,0)</f>
        <v>#N/A</v>
      </c>
      <c r="M546" s="46"/>
      <c r="N546" s="22"/>
      <c r="Q546" s="1">
        <f>+IFERROR(VLOOKUP(C546,#REF!,3,0),0)</f>
        <v>0</v>
      </c>
      <c r="T546" s="1" t="e">
        <f>VLOOKUP(F:F,[1]PdC!$F$5:$AE$1164,31,0)</f>
        <v>#REF!</v>
      </c>
      <c r="W546" s="33"/>
    </row>
    <row r="547" spans="1:23" ht="15" customHeight="1" x14ac:dyDescent="0.25">
      <c r="A547" s="34" t="s">
        <v>1219</v>
      </c>
      <c r="B547" s="29" t="s">
        <v>8</v>
      </c>
      <c r="C547" s="70" t="s">
        <v>1238</v>
      </c>
      <c r="D547" s="70">
        <v>71210500015</v>
      </c>
      <c r="E547" s="30" t="s">
        <v>1239</v>
      </c>
      <c r="F547" s="30" t="s">
        <v>1239</v>
      </c>
      <c r="G547" s="31" t="s">
        <v>1240</v>
      </c>
      <c r="H547" s="29" t="s">
        <v>18</v>
      </c>
      <c r="I547" s="63">
        <v>0</v>
      </c>
      <c r="J547" s="63"/>
      <c r="K547" s="63">
        <v>0</v>
      </c>
      <c r="L547" s="33" t="e">
        <f>VLOOKUP(F:F,[1]PdC!$J$5:$T$1165,17,0)</f>
        <v>#N/A</v>
      </c>
      <c r="M547" s="40"/>
      <c r="N547" s="22"/>
      <c r="Q547" s="1">
        <f>+IFERROR(VLOOKUP(C547,#REF!,3,0),0)</f>
        <v>0</v>
      </c>
      <c r="T547" s="1" t="e">
        <f>VLOOKUP(F:F,[1]PdC!$F$5:$AE$1164,31,0)</f>
        <v>#REF!</v>
      </c>
      <c r="W547" s="33"/>
    </row>
    <row r="548" spans="1:23" ht="15" customHeight="1" x14ac:dyDescent="0.25">
      <c r="A548" s="34" t="s">
        <v>1241</v>
      </c>
      <c r="B548" s="29" t="s">
        <v>8</v>
      </c>
      <c r="C548" s="70" t="s">
        <v>1232</v>
      </c>
      <c r="D548" s="70">
        <v>71210500020</v>
      </c>
      <c r="E548" s="30" t="s">
        <v>1242</v>
      </c>
      <c r="F548" s="30" t="s">
        <v>1242</v>
      </c>
      <c r="G548" s="31" t="s">
        <v>1243</v>
      </c>
      <c r="H548" s="29" t="s">
        <v>18</v>
      </c>
      <c r="I548" s="63">
        <v>0</v>
      </c>
      <c r="J548" s="63"/>
      <c r="K548" s="63">
        <v>0</v>
      </c>
      <c r="L548" s="33" t="e">
        <f>VLOOKUP(F:F,[1]PdC!$J$5:$T$1165,17,0)</f>
        <v>#N/A</v>
      </c>
      <c r="M548" s="40"/>
      <c r="N548" s="22"/>
      <c r="Q548" s="1">
        <f>+IFERROR(VLOOKUP(C548,#REF!,3,0),0)</f>
        <v>0</v>
      </c>
      <c r="T548" s="1" t="e">
        <f>VLOOKUP(F:F,[1]PdC!$F$5:$AE$1164,31,0)</f>
        <v>#REF!</v>
      </c>
      <c r="W548" s="33"/>
    </row>
    <row r="549" spans="1:23" ht="15" customHeight="1" x14ac:dyDescent="0.25">
      <c r="A549" s="34" t="s">
        <v>1241</v>
      </c>
      <c r="B549" s="29" t="s">
        <v>8</v>
      </c>
      <c r="C549" s="70" t="s">
        <v>1235</v>
      </c>
      <c r="D549" s="70">
        <v>71210500025</v>
      </c>
      <c r="E549" s="30" t="s">
        <v>1244</v>
      </c>
      <c r="F549" s="30" t="s">
        <v>1244</v>
      </c>
      <c r="G549" s="31" t="s">
        <v>1245</v>
      </c>
      <c r="H549" s="29" t="s">
        <v>18</v>
      </c>
      <c r="I549" s="63">
        <v>0</v>
      </c>
      <c r="J549" s="63"/>
      <c r="K549" s="63">
        <v>0</v>
      </c>
      <c r="L549" s="33"/>
      <c r="M549" s="46"/>
      <c r="N549" s="22"/>
      <c r="Q549" s="1">
        <f>+IFERROR(VLOOKUP(C549,#REF!,3,0),0)</f>
        <v>0</v>
      </c>
      <c r="T549" s="1" t="e">
        <f>VLOOKUP(F:F,[1]PdC!$F$5:$AE$1164,31,0)</f>
        <v>#REF!</v>
      </c>
      <c r="W549" s="33"/>
    </row>
    <row r="550" spans="1:23" ht="15" customHeight="1" x14ac:dyDescent="0.25">
      <c r="A550" s="34" t="s">
        <v>1241</v>
      </c>
      <c r="B550" s="29" t="s">
        <v>8</v>
      </c>
      <c r="C550" s="70" t="s">
        <v>1238</v>
      </c>
      <c r="D550" s="70">
        <v>71210500030</v>
      </c>
      <c r="E550" s="30" t="s">
        <v>1246</v>
      </c>
      <c r="F550" s="30" t="s">
        <v>1246</v>
      </c>
      <c r="G550" s="31" t="s">
        <v>1247</v>
      </c>
      <c r="H550" s="29" t="s">
        <v>18</v>
      </c>
      <c r="I550" s="63">
        <v>0</v>
      </c>
      <c r="J550" s="63"/>
      <c r="K550" s="63">
        <v>0</v>
      </c>
      <c r="L550" s="33"/>
      <c r="M550" s="46"/>
      <c r="N550" s="22"/>
      <c r="Q550" s="1">
        <f>+IFERROR(VLOOKUP(C550,#REF!,3,0),0)</f>
        <v>0</v>
      </c>
      <c r="T550" s="1" t="e">
        <f>VLOOKUP(F:F,[1]PdC!$F$5:$AE$1164,31,0)</f>
        <v>#REF!</v>
      </c>
      <c r="W550" s="33"/>
    </row>
    <row r="551" spans="1:23" ht="15" customHeight="1" x14ac:dyDescent="0.25">
      <c r="A551" s="34" t="s">
        <v>1241</v>
      </c>
      <c r="B551" s="29" t="s">
        <v>8</v>
      </c>
      <c r="C551" s="70" t="s">
        <v>1232</v>
      </c>
      <c r="D551" s="70">
        <v>71210500035</v>
      </c>
      <c r="E551" s="30" t="s">
        <v>1248</v>
      </c>
      <c r="F551" s="30" t="s">
        <v>1248</v>
      </c>
      <c r="G551" s="31" t="s">
        <v>1249</v>
      </c>
      <c r="H551" s="29" t="s">
        <v>18</v>
      </c>
      <c r="I551" s="63">
        <v>0</v>
      </c>
      <c r="J551" s="63"/>
      <c r="K551" s="63">
        <v>0</v>
      </c>
      <c r="L551" s="33" t="e">
        <f>VLOOKUP(F:F,[1]PdC!$J$5:$T$1165,17,0)</f>
        <v>#N/A</v>
      </c>
      <c r="M551" s="40"/>
      <c r="N551" s="22"/>
      <c r="Q551" s="1">
        <f>+IFERROR(VLOOKUP(C551,#REF!,3,0),0)</f>
        <v>0</v>
      </c>
      <c r="T551" s="1" t="e">
        <f>VLOOKUP(F:F,[1]PdC!$F$5:$AE$1164,31,0)</f>
        <v>#REF!</v>
      </c>
      <c r="W551" s="33"/>
    </row>
    <row r="552" spans="1:23" ht="15" customHeight="1" x14ac:dyDescent="0.25">
      <c r="A552" s="34" t="s">
        <v>1241</v>
      </c>
      <c r="B552" s="29" t="s">
        <v>8</v>
      </c>
      <c r="C552" s="70" t="s">
        <v>1235</v>
      </c>
      <c r="D552" s="70">
        <v>71210500040</v>
      </c>
      <c r="E552" s="30" t="s">
        <v>1250</v>
      </c>
      <c r="F552" s="30" t="s">
        <v>1250</v>
      </c>
      <c r="G552" s="31" t="s">
        <v>1251</v>
      </c>
      <c r="H552" s="29" t="s">
        <v>18</v>
      </c>
      <c r="I552" s="63">
        <v>0</v>
      </c>
      <c r="J552" s="63"/>
      <c r="K552" s="63">
        <v>0</v>
      </c>
      <c r="L552" s="33"/>
      <c r="M552" s="46"/>
      <c r="N552" s="22"/>
      <c r="Q552" s="1">
        <f>+IFERROR(VLOOKUP(C552,#REF!,3,0),0)</f>
        <v>0</v>
      </c>
      <c r="T552" s="1" t="e">
        <f>VLOOKUP(F:F,[1]PdC!$F$5:$AE$1164,31,0)</f>
        <v>#REF!</v>
      </c>
      <c r="W552" s="33"/>
    </row>
    <row r="553" spans="1:23" ht="15" customHeight="1" x14ac:dyDescent="0.25">
      <c r="A553" s="34" t="s">
        <v>1241</v>
      </c>
      <c r="B553" s="29" t="s">
        <v>8</v>
      </c>
      <c r="C553" s="70" t="s">
        <v>1238</v>
      </c>
      <c r="D553" s="70">
        <v>71210500045</v>
      </c>
      <c r="E553" s="30" t="s">
        <v>1252</v>
      </c>
      <c r="F553" s="30" t="s">
        <v>1252</v>
      </c>
      <c r="G553" s="31" t="s">
        <v>1253</v>
      </c>
      <c r="H553" s="29" t="s">
        <v>18</v>
      </c>
      <c r="I553" s="63">
        <v>0</v>
      </c>
      <c r="J553" s="63"/>
      <c r="K553" s="63">
        <v>0</v>
      </c>
      <c r="L553" s="33" t="e">
        <f>VLOOKUP(F:F,[1]PdC!$J$5:$T$1165,17,0)</f>
        <v>#N/A</v>
      </c>
      <c r="M553" s="40"/>
      <c r="N553" s="22"/>
      <c r="Q553" s="1">
        <f>+IFERROR(VLOOKUP(C553,#REF!,3,0),0)</f>
        <v>0</v>
      </c>
      <c r="T553" s="1" t="e">
        <f>VLOOKUP(F:F,[1]PdC!$F$5:$AE$1164,31,0)</f>
        <v>#REF!</v>
      </c>
      <c r="W553" s="33"/>
    </row>
    <row r="554" spans="1:23" ht="15" customHeight="1" x14ac:dyDescent="0.25">
      <c r="A554" s="34" t="s">
        <v>1241</v>
      </c>
      <c r="B554" s="29" t="s">
        <v>8</v>
      </c>
      <c r="C554" s="70" t="s">
        <v>1254</v>
      </c>
      <c r="D554" s="70">
        <v>71210500300</v>
      </c>
      <c r="E554" s="30" t="s">
        <v>1255</v>
      </c>
      <c r="F554" s="30" t="s">
        <v>1255</v>
      </c>
      <c r="G554" s="31" t="s">
        <v>1256</v>
      </c>
      <c r="H554" s="29" t="s">
        <v>18</v>
      </c>
      <c r="I554" s="63">
        <v>0</v>
      </c>
      <c r="J554" s="63"/>
      <c r="K554" s="63">
        <v>0</v>
      </c>
      <c r="L554" s="33" t="e">
        <f>VLOOKUP(F:F,[1]PdC!$J$5:$T$1165,17,0)</f>
        <v>#N/A</v>
      </c>
      <c r="M554" s="46"/>
      <c r="N554" s="22"/>
      <c r="Q554" s="1">
        <f>+IFERROR(VLOOKUP(C554,#REF!,3,0),0)</f>
        <v>0</v>
      </c>
      <c r="T554" s="1" t="e">
        <f>VLOOKUP(F:F,[1]PdC!$F$5:$AE$1164,31,0)</f>
        <v>#REF!</v>
      </c>
      <c r="W554" s="33"/>
    </row>
    <row r="555" spans="1:23" ht="15" customHeight="1" x14ac:dyDescent="0.25">
      <c r="A555" s="34" t="s">
        <v>1241</v>
      </c>
      <c r="B555" s="29" t="s">
        <v>8</v>
      </c>
      <c r="C555" s="70" t="s">
        <v>1254</v>
      </c>
      <c r="D555" s="70">
        <v>71210500305</v>
      </c>
      <c r="E555" s="30" t="s">
        <v>1257</v>
      </c>
      <c r="F555" s="30" t="s">
        <v>1257</v>
      </c>
      <c r="G555" s="31" t="s">
        <v>1258</v>
      </c>
      <c r="H555" s="29" t="s">
        <v>18</v>
      </c>
      <c r="I555" s="63">
        <v>0</v>
      </c>
      <c r="J555" s="63"/>
      <c r="K555" s="63">
        <v>0</v>
      </c>
      <c r="L555" s="33" t="e">
        <f>VLOOKUP(F:F,[1]PdC!$J$5:$T$1165,17,0)</f>
        <v>#N/A</v>
      </c>
      <c r="M555" s="46"/>
      <c r="N555" s="22"/>
      <c r="Q555" s="1">
        <f>+IFERROR(VLOOKUP(C555,#REF!,3,0),0)</f>
        <v>0</v>
      </c>
      <c r="T555" s="1" t="e">
        <f>VLOOKUP(F:F,[1]PdC!$F$5:$AE$1164,31,0)</f>
        <v>#REF!</v>
      </c>
      <c r="W555" s="33"/>
    </row>
    <row r="556" spans="1:23" ht="15" customHeight="1" x14ac:dyDescent="0.25">
      <c r="A556" s="34" t="s">
        <v>1241</v>
      </c>
      <c r="B556" s="29" t="s">
        <v>8</v>
      </c>
      <c r="C556" s="70" t="s">
        <v>1254</v>
      </c>
      <c r="D556" s="70">
        <v>71210500310</v>
      </c>
      <c r="E556" s="30" t="s">
        <v>1259</v>
      </c>
      <c r="F556" s="30" t="s">
        <v>1259</v>
      </c>
      <c r="G556" s="31" t="s">
        <v>1260</v>
      </c>
      <c r="H556" s="29" t="s">
        <v>18</v>
      </c>
      <c r="I556" s="63">
        <v>0</v>
      </c>
      <c r="J556" s="63"/>
      <c r="K556" s="63">
        <v>0</v>
      </c>
      <c r="L556" s="33" t="e">
        <f>VLOOKUP(F:F,[1]PdC!$J$5:$T$1165,17,0)</f>
        <v>#N/A</v>
      </c>
      <c r="M556" s="46"/>
      <c r="N556" s="22"/>
      <c r="Q556" s="1">
        <f>+IFERROR(VLOOKUP(C556,#REF!,3,0),0)</f>
        <v>0</v>
      </c>
      <c r="T556" s="1" t="e">
        <f>VLOOKUP(F:F,[1]PdC!$F$5:$AE$1164,31,0)</f>
        <v>#REF!</v>
      </c>
      <c r="W556" s="33"/>
    </row>
    <row r="557" spans="1:23" ht="15" customHeight="1" x14ac:dyDescent="0.25">
      <c r="A557" s="34" t="s">
        <v>1241</v>
      </c>
      <c r="B557" s="29" t="s">
        <v>8</v>
      </c>
      <c r="C557" s="70" t="s">
        <v>1254</v>
      </c>
      <c r="D557" s="70">
        <v>71210500315</v>
      </c>
      <c r="E557" s="30" t="s">
        <v>1261</v>
      </c>
      <c r="F557" s="30" t="s">
        <v>1261</v>
      </c>
      <c r="G557" s="31" t="s">
        <v>1262</v>
      </c>
      <c r="H557" s="29" t="s">
        <v>18</v>
      </c>
      <c r="I557" s="63">
        <v>0</v>
      </c>
      <c r="J557" s="63"/>
      <c r="K557" s="63">
        <v>0</v>
      </c>
      <c r="L557" s="33" t="e">
        <f>VLOOKUP(F:F,[1]PdC!$J$5:$T$1165,17,0)</f>
        <v>#N/A</v>
      </c>
      <c r="M557" s="40"/>
      <c r="N557" s="22"/>
      <c r="Q557" s="1">
        <f>+IFERROR(VLOOKUP(C557,#REF!,3,0),0)</f>
        <v>0</v>
      </c>
      <c r="T557" s="1" t="e">
        <f>VLOOKUP(F:F,[1]PdC!$F$5:$AE$1164,31,0)</f>
        <v>#REF!</v>
      </c>
      <c r="W557" s="33"/>
    </row>
    <row r="558" spans="1:23" ht="15" customHeight="1" x14ac:dyDescent="0.25">
      <c r="A558" s="16"/>
      <c r="B558" s="29" t="s">
        <v>8</v>
      </c>
      <c r="C558" s="70" t="s">
        <v>1254</v>
      </c>
      <c r="D558" s="70">
        <v>71210500320</v>
      </c>
      <c r="E558" s="30" t="s">
        <v>1263</v>
      </c>
      <c r="F558" s="30" t="s">
        <v>1263</v>
      </c>
      <c r="G558" s="31" t="s">
        <v>1264</v>
      </c>
      <c r="H558" s="29" t="s">
        <v>18</v>
      </c>
      <c r="I558" s="63">
        <v>0</v>
      </c>
      <c r="J558" s="63">
        <v>0</v>
      </c>
      <c r="K558" s="63">
        <v>0</v>
      </c>
      <c r="L558" s="33" t="e">
        <f>VLOOKUP(F:F,[1]PdC!$J$5:$T$1165,17,0)</f>
        <v>#N/A</v>
      </c>
      <c r="M558" s="46"/>
      <c r="N558" s="22"/>
      <c r="Q558" s="1">
        <f>+IFERROR(VLOOKUP(C558,#REF!,3,0),0)</f>
        <v>0</v>
      </c>
      <c r="T558" s="1" t="e">
        <f>VLOOKUP(F:F,[1]PdC!$F$5:$AE$1164,31,0)</f>
        <v>#REF!</v>
      </c>
      <c r="W558" s="33"/>
    </row>
    <row r="559" spans="1:23" ht="15" customHeight="1" x14ac:dyDescent="0.25">
      <c r="A559" s="28" t="s">
        <v>1219</v>
      </c>
      <c r="B559" s="29" t="s">
        <v>8</v>
      </c>
      <c r="C559" s="70" t="s">
        <v>1254</v>
      </c>
      <c r="D559" s="70">
        <v>71210500325</v>
      </c>
      <c r="E559" s="30" t="s">
        <v>1265</v>
      </c>
      <c r="F559" s="30" t="s">
        <v>1265</v>
      </c>
      <c r="G559" s="31" t="s">
        <v>1266</v>
      </c>
      <c r="H559" s="29" t="s">
        <v>18</v>
      </c>
      <c r="I559" s="63">
        <v>0</v>
      </c>
      <c r="J559" s="63"/>
      <c r="K559" s="63">
        <v>0</v>
      </c>
      <c r="L559" s="33" t="e">
        <f>VLOOKUP(F:F,[1]PdC!$J$5:$T$1165,17,0)</f>
        <v>#N/A</v>
      </c>
      <c r="M559" s="40"/>
      <c r="N559" s="22"/>
      <c r="Q559" s="1">
        <f>+IFERROR(VLOOKUP(C559,#REF!,3,0),0)</f>
        <v>0</v>
      </c>
      <c r="T559" s="1" t="e">
        <f>VLOOKUP(F:F,[1]PdC!$F$5:$AE$1164,31,0)</f>
        <v>#REF!</v>
      </c>
      <c r="W559" s="33"/>
    </row>
    <row r="560" spans="1:23" ht="15" customHeight="1" x14ac:dyDescent="0.25">
      <c r="A560" s="28" t="s">
        <v>1219</v>
      </c>
      <c r="B560" s="29" t="s">
        <v>8</v>
      </c>
      <c r="C560" s="70" t="s">
        <v>1254</v>
      </c>
      <c r="D560" s="70">
        <v>71210500330</v>
      </c>
      <c r="E560" s="30" t="s">
        <v>1267</v>
      </c>
      <c r="F560" s="30" t="s">
        <v>1267</v>
      </c>
      <c r="G560" s="31" t="s">
        <v>1268</v>
      </c>
      <c r="H560" s="29" t="s">
        <v>18</v>
      </c>
      <c r="I560" s="63">
        <v>0</v>
      </c>
      <c r="J560" s="63"/>
      <c r="K560" s="63">
        <v>0</v>
      </c>
      <c r="L560" s="33" t="e">
        <f>VLOOKUP(F:F,[1]PdC!$J$5:$T$1165,17,0)</f>
        <v>#N/A</v>
      </c>
      <c r="M560" s="40"/>
      <c r="N560" s="22"/>
      <c r="Q560" s="1">
        <f>+IFERROR(VLOOKUP(C560,#REF!,3,0),0)</f>
        <v>0</v>
      </c>
      <c r="T560" s="1" t="e">
        <f>VLOOKUP(F:F,[1]PdC!$F$5:$AE$1164,31,0)</f>
        <v>#REF!</v>
      </c>
      <c r="W560" s="33"/>
    </row>
    <row r="561" spans="1:23" ht="15" customHeight="1" x14ac:dyDescent="0.25">
      <c r="A561" s="28" t="s">
        <v>1219</v>
      </c>
      <c r="B561" s="29" t="s">
        <v>8</v>
      </c>
      <c r="C561" s="70" t="s">
        <v>1254</v>
      </c>
      <c r="D561" s="70">
        <v>71210500335</v>
      </c>
      <c r="E561" s="30" t="s">
        <v>1269</v>
      </c>
      <c r="F561" s="30" t="s">
        <v>1269</v>
      </c>
      <c r="G561" s="31" t="s">
        <v>1270</v>
      </c>
      <c r="H561" s="29" t="s">
        <v>18</v>
      </c>
      <c r="I561" s="63">
        <v>0</v>
      </c>
      <c r="J561" s="63"/>
      <c r="K561" s="63">
        <v>0</v>
      </c>
      <c r="L561" s="33" t="e">
        <f>VLOOKUP(F:F,[1]PdC!$J$5:$T$1165,17,0)</f>
        <v>#N/A</v>
      </c>
      <c r="M561" s="46"/>
      <c r="N561" s="22"/>
      <c r="Q561" s="1">
        <f>+IFERROR(VLOOKUP(C561,#REF!,3,0),0)</f>
        <v>0</v>
      </c>
      <c r="T561" s="1" t="e">
        <f>VLOOKUP(F:F,[1]PdC!$F$5:$AE$1164,31,0)</f>
        <v>#REF!</v>
      </c>
      <c r="W561" s="33"/>
    </row>
    <row r="562" spans="1:23" ht="15" customHeight="1" x14ac:dyDescent="0.25">
      <c r="A562" s="28" t="s">
        <v>1219</v>
      </c>
      <c r="B562" s="29" t="s">
        <v>8</v>
      </c>
      <c r="C562" s="70" t="s">
        <v>1254</v>
      </c>
      <c r="D562" s="70">
        <v>71210500340</v>
      </c>
      <c r="E562" s="30" t="s">
        <v>1271</v>
      </c>
      <c r="F562" s="30" t="s">
        <v>1271</v>
      </c>
      <c r="G562" s="31" t="s">
        <v>1272</v>
      </c>
      <c r="H562" s="29" t="s">
        <v>18</v>
      </c>
      <c r="I562" s="63">
        <v>0</v>
      </c>
      <c r="J562" s="63"/>
      <c r="K562" s="63">
        <v>0</v>
      </c>
      <c r="L562" s="33" t="e">
        <f>VLOOKUP(F:F,[1]PdC!$J$5:$T$1165,17,0)</f>
        <v>#N/A</v>
      </c>
      <c r="M562" s="40"/>
      <c r="N562" s="22"/>
      <c r="Q562" s="1">
        <f>+IFERROR(VLOOKUP(C562,#REF!,3,0),0)</f>
        <v>0</v>
      </c>
      <c r="T562" s="1" t="e">
        <f>VLOOKUP(F:F,[1]PdC!$F$5:$AE$1164,31,0)</f>
        <v>#REF!</v>
      </c>
      <c r="W562" s="33"/>
    </row>
    <row r="563" spans="1:23" ht="15" customHeight="1" x14ac:dyDescent="0.25">
      <c r="A563" s="28" t="s">
        <v>1219</v>
      </c>
      <c r="B563" s="29" t="s">
        <v>8</v>
      </c>
      <c r="C563" s="70" t="s">
        <v>1254</v>
      </c>
      <c r="D563" s="70">
        <v>71210500345</v>
      </c>
      <c r="E563" s="30" t="s">
        <v>1273</v>
      </c>
      <c r="F563" s="30" t="s">
        <v>1273</v>
      </c>
      <c r="G563" s="31" t="s">
        <v>1274</v>
      </c>
      <c r="H563" s="29" t="s">
        <v>18</v>
      </c>
      <c r="I563" s="63">
        <v>0</v>
      </c>
      <c r="J563" s="63"/>
      <c r="K563" s="63">
        <v>0</v>
      </c>
      <c r="L563" s="33" t="e">
        <f>VLOOKUP(F:F,[1]PdC!$J$5:$T$1165,17,0)</f>
        <v>#N/A</v>
      </c>
      <c r="M563" s="46"/>
      <c r="N563" s="22"/>
      <c r="Q563" s="1">
        <f>+IFERROR(VLOOKUP(C563,#REF!,3,0),0)</f>
        <v>0</v>
      </c>
      <c r="T563" s="1" t="e">
        <f>VLOOKUP(F:F,[1]PdC!$F$5:$AE$1164,31,0)</f>
        <v>#REF!</v>
      </c>
      <c r="W563" s="33"/>
    </row>
    <row r="564" spans="1:23" ht="15" customHeight="1" x14ac:dyDescent="0.25">
      <c r="A564" s="28" t="s">
        <v>1219</v>
      </c>
      <c r="B564" s="29" t="s">
        <v>8</v>
      </c>
      <c r="C564" s="70" t="s">
        <v>1254</v>
      </c>
      <c r="D564" s="70">
        <v>71210500350</v>
      </c>
      <c r="E564" s="30" t="s">
        <v>1275</v>
      </c>
      <c r="F564" s="30" t="s">
        <v>1275</v>
      </c>
      <c r="G564" s="31" t="s">
        <v>1276</v>
      </c>
      <c r="H564" s="29" t="s">
        <v>18</v>
      </c>
      <c r="I564" s="63">
        <v>0</v>
      </c>
      <c r="J564" s="63"/>
      <c r="K564" s="63">
        <v>0</v>
      </c>
      <c r="L564" s="33" t="e">
        <f>VLOOKUP(F:F,[1]PdC!$J$5:$T$1165,17,0)</f>
        <v>#N/A</v>
      </c>
      <c r="M564" s="46"/>
      <c r="N564" s="22"/>
      <c r="Q564" s="1">
        <f>+IFERROR(VLOOKUP(C564,#REF!,3,0),0)</f>
        <v>0</v>
      </c>
      <c r="T564" s="1" t="e">
        <f>VLOOKUP(F:F,[1]PdC!$F$5:$AE$1164,31,0)</f>
        <v>#REF!</v>
      </c>
      <c r="W564" s="33"/>
    </row>
    <row r="565" spans="1:23" ht="15" customHeight="1" x14ac:dyDescent="0.25">
      <c r="A565" s="28" t="s">
        <v>1219</v>
      </c>
      <c r="B565" s="29" t="s">
        <v>8</v>
      </c>
      <c r="C565" s="70" t="s">
        <v>1254</v>
      </c>
      <c r="D565" s="70">
        <v>71210500355</v>
      </c>
      <c r="E565" s="30" t="s">
        <v>1277</v>
      </c>
      <c r="F565" s="30" t="s">
        <v>1277</v>
      </c>
      <c r="G565" s="31" t="s">
        <v>1278</v>
      </c>
      <c r="H565" s="29" t="s">
        <v>18</v>
      </c>
      <c r="I565" s="63">
        <v>0</v>
      </c>
      <c r="J565" s="63"/>
      <c r="K565" s="63">
        <v>0</v>
      </c>
      <c r="L565" s="33" t="e">
        <f>VLOOKUP(F:F,[1]PdC!$J$5:$T$1165,17,0)</f>
        <v>#N/A</v>
      </c>
      <c r="M565" s="46"/>
      <c r="N565" s="22"/>
      <c r="Q565" s="1">
        <f>+IFERROR(VLOOKUP(C565,#REF!,3,0),0)</f>
        <v>0</v>
      </c>
      <c r="T565" s="1" t="e">
        <f>VLOOKUP(F:F,[1]PdC!$F$5:$AE$1164,31,0)</f>
        <v>#REF!</v>
      </c>
      <c r="W565" s="33"/>
    </row>
    <row r="566" spans="1:23" ht="15" customHeight="1" x14ac:dyDescent="0.25">
      <c r="A566" s="34" t="s">
        <v>1219</v>
      </c>
      <c r="B566" s="29" t="s">
        <v>8</v>
      </c>
      <c r="C566" s="70" t="s">
        <v>1279</v>
      </c>
      <c r="D566" s="70">
        <v>71210500400</v>
      </c>
      <c r="E566" s="30" t="s">
        <v>1280</v>
      </c>
      <c r="F566" s="30" t="s">
        <v>1280</v>
      </c>
      <c r="G566" s="31" t="s">
        <v>1281</v>
      </c>
      <c r="H566" s="29" t="s">
        <v>18</v>
      </c>
      <c r="I566" s="63">
        <v>0</v>
      </c>
      <c r="J566" s="63"/>
      <c r="K566" s="63">
        <v>0</v>
      </c>
      <c r="L566" s="33" t="e">
        <f>VLOOKUP(F:F,[1]PdC!$J$5:$T$1165,17,0)</f>
        <v>#N/A</v>
      </c>
      <c r="M566" s="40"/>
      <c r="N566" s="22"/>
      <c r="Q566" s="1">
        <f>+IFERROR(VLOOKUP(C566,#REF!,3,0),0)</f>
        <v>0</v>
      </c>
      <c r="T566" s="1" t="e">
        <f>VLOOKUP(F:F,[1]PdC!$F$5:$AE$1164,31,0)</f>
        <v>#REF!</v>
      </c>
      <c r="W566" s="33"/>
    </row>
    <row r="567" spans="1:23" ht="15" customHeight="1" x14ac:dyDescent="0.25">
      <c r="A567" s="34" t="s">
        <v>1241</v>
      </c>
      <c r="B567" s="29" t="s">
        <v>8</v>
      </c>
      <c r="C567" s="70" t="s">
        <v>1282</v>
      </c>
      <c r="D567" s="70">
        <v>71210500450</v>
      </c>
      <c r="E567" s="30" t="s">
        <v>1283</v>
      </c>
      <c r="F567" s="30" t="s">
        <v>1283</v>
      </c>
      <c r="G567" s="31" t="s">
        <v>1284</v>
      </c>
      <c r="H567" s="29" t="s">
        <v>18</v>
      </c>
      <c r="I567" s="63">
        <v>0</v>
      </c>
      <c r="J567" s="63"/>
      <c r="K567" s="63">
        <v>0</v>
      </c>
      <c r="L567" s="33" t="e">
        <f>VLOOKUP(F:F,[1]PdC!$J$5:$T$1165,17,0)</f>
        <v>#N/A</v>
      </c>
      <c r="M567" s="46"/>
      <c r="N567" s="22"/>
      <c r="Q567" s="1">
        <f>+IFERROR(VLOOKUP(C567,#REF!,3,0),0)</f>
        <v>0</v>
      </c>
      <c r="T567" s="1" t="e">
        <f>VLOOKUP(F:F,[1]PdC!$F$5:$AE$1164,31,0)</f>
        <v>#REF!</v>
      </c>
      <c r="W567" s="33"/>
    </row>
    <row r="568" spans="1:23" ht="15" customHeight="1" x14ac:dyDescent="0.25">
      <c r="A568" s="34" t="s">
        <v>1241</v>
      </c>
      <c r="B568" s="29" t="s">
        <v>8</v>
      </c>
      <c r="C568" s="70" t="s">
        <v>1285</v>
      </c>
      <c r="D568" s="70">
        <v>71210500500</v>
      </c>
      <c r="E568" s="30" t="s">
        <v>1286</v>
      </c>
      <c r="F568" s="30" t="s">
        <v>1286</v>
      </c>
      <c r="G568" s="31" t="s">
        <v>1287</v>
      </c>
      <c r="H568" s="29" t="s">
        <v>18</v>
      </c>
      <c r="I568" s="63">
        <v>0</v>
      </c>
      <c r="J568" s="63"/>
      <c r="K568" s="63">
        <v>0</v>
      </c>
      <c r="L568" s="33"/>
      <c r="M568" s="46"/>
      <c r="N568" s="22"/>
      <c r="Q568" s="1">
        <f>+IFERROR(VLOOKUP(C568,#REF!,3,0),0)</f>
        <v>0</v>
      </c>
      <c r="T568" s="1" t="e">
        <f>VLOOKUP(F:F,[1]PdC!$F$5:$AE$1164,31,0)</f>
        <v>#REF!</v>
      </c>
      <c r="W568" s="33"/>
    </row>
    <row r="569" spans="1:23" ht="15" customHeight="1" x14ac:dyDescent="0.25">
      <c r="A569" s="34" t="s">
        <v>1241</v>
      </c>
      <c r="B569" s="29" t="s">
        <v>8</v>
      </c>
      <c r="C569" s="70" t="s">
        <v>1288</v>
      </c>
      <c r="D569" s="70">
        <v>71210500505</v>
      </c>
      <c r="E569" s="30" t="s">
        <v>1289</v>
      </c>
      <c r="F569" s="30" t="s">
        <v>1289</v>
      </c>
      <c r="G569" s="31" t="s">
        <v>1290</v>
      </c>
      <c r="H569" s="29" t="s">
        <v>18</v>
      </c>
      <c r="I569" s="63">
        <v>0</v>
      </c>
      <c r="J569" s="63"/>
      <c r="K569" s="63">
        <v>0</v>
      </c>
      <c r="L569" s="33"/>
      <c r="M569" s="46"/>
      <c r="N569" s="22"/>
      <c r="Q569" s="1">
        <f>+IFERROR(VLOOKUP(C569,#REF!,3,0),0)</f>
        <v>0</v>
      </c>
      <c r="T569" s="1" t="e">
        <f>VLOOKUP(F:F,[1]PdC!$F$5:$AE$1164,31,0)</f>
        <v>#REF!</v>
      </c>
      <c r="W569" s="33"/>
    </row>
    <row r="570" spans="1:23" ht="15" customHeight="1" x14ac:dyDescent="0.25">
      <c r="A570" s="34" t="s">
        <v>1241</v>
      </c>
      <c r="B570" s="29" t="s">
        <v>8</v>
      </c>
      <c r="C570" s="70" t="s">
        <v>1291</v>
      </c>
      <c r="D570" s="70">
        <v>71210500510</v>
      </c>
      <c r="E570" s="30" t="s">
        <v>1292</v>
      </c>
      <c r="F570" s="30" t="s">
        <v>1292</v>
      </c>
      <c r="G570" s="31" t="s">
        <v>1293</v>
      </c>
      <c r="H570" s="29" t="s">
        <v>18</v>
      </c>
      <c r="I570" s="63">
        <v>27545</v>
      </c>
      <c r="J570" s="63"/>
      <c r="K570" s="63">
        <v>27545</v>
      </c>
      <c r="L570" s="33" t="e">
        <f>VLOOKUP(F:F,[1]PdC!$J$5:$T$1165,17,0)</f>
        <v>#N/A</v>
      </c>
      <c r="M570" s="46"/>
      <c r="N570" s="22"/>
      <c r="Q570" s="1">
        <f>+IFERROR(VLOOKUP(C570,#REF!,3,0),0)</f>
        <v>0</v>
      </c>
      <c r="T570" s="1" t="e">
        <f>VLOOKUP(F:F,[1]PdC!$F$5:$AE$1164,31,0)</f>
        <v>#REF!</v>
      </c>
      <c r="W570" s="33"/>
    </row>
    <row r="571" spans="1:23" ht="15" customHeight="1" x14ac:dyDescent="0.25">
      <c r="A571" s="34" t="s">
        <v>1241</v>
      </c>
      <c r="B571" s="29" t="s">
        <v>8</v>
      </c>
      <c r="C571" s="70" t="s">
        <v>1294</v>
      </c>
      <c r="D571" s="70">
        <v>71210500515</v>
      </c>
      <c r="E571" s="30" t="s">
        <v>1295</v>
      </c>
      <c r="F571" s="30" t="s">
        <v>1295</v>
      </c>
      <c r="G571" s="31" t="s">
        <v>1296</v>
      </c>
      <c r="H571" s="29" t="s">
        <v>18</v>
      </c>
      <c r="I571" s="63">
        <v>0</v>
      </c>
      <c r="J571" s="63"/>
      <c r="K571" s="63">
        <v>0</v>
      </c>
      <c r="L571" s="33"/>
      <c r="M571" s="46"/>
      <c r="N571" s="22"/>
      <c r="Q571" s="1">
        <f>+IFERROR(VLOOKUP(C571,#REF!,3,0),0)</f>
        <v>0</v>
      </c>
      <c r="T571" s="1" t="e">
        <f>VLOOKUP(F:F,[1]PdC!$F$5:$AE$1164,31,0)</f>
        <v>#REF!</v>
      </c>
      <c r="W571" s="33"/>
    </row>
    <row r="572" spans="1:23" ht="15" customHeight="1" x14ac:dyDescent="0.25">
      <c r="A572" s="34" t="s">
        <v>1241</v>
      </c>
      <c r="B572" s="29" t="s">
        <v>8</v>
      </c>
      <c r="C572" s="70" t="s">
        <v>1297</v>
      </c>
      <c r="D572" s="70">
        <v>71210500520</v>
      </c>
      <c r="E572" s="30" t="s">
        <v>1298</v>
      </c>
      <c r="F572" s="30" t="s">
        <v>1298</v>
      </c>
      <c r="G572" s="31" t="s">
        <v>1299</v>
      </c>
      <c r="H572" s="29" t="s">
        <v>18</v>
      </c>
      <c r="I572" s="63">
        <v>0</v>
      </c>
      <c r="J572" s="63"/>
      <c r="K572" s="63">
        <v>0</v>
      </c>
      <c r="L572" s="33" t="e">
        <f>VLOOKUP(F:F,[1]PdC!$J$5:$T$1165,17,0)</f>
        <v>#N/A</v>
      </c>
      <c r="M572" s="46"/>
      <c r="N572" s="22"/>
      <c r="Q572" s="1">
        <f>+IFERROR(VLOOKUP(C572,#REF!,3,0),0)</f>
        <v>0</v>
      </c>
      <c r="T572" s="1" t="e">
        <f>VLOOKUP(F:F,[1]PdC!$F$5:$AE$1164,31,0)</f>
        <v>#REF!</v>
      </c>
      <c r="W572" s="33"/>
    </row>
    <row r="573" spans="1:23" ht="15" customHeight="1" x14ac:dyDescent="0.25">
      <c r="A573" s="34" t="s">
        <v>1241</v>
      </c>
      <c r="B573" s="64" t="s">
        <v>8</v>
      </c>
      <c r="C573" s="65"/>
      <c r="D573" s="65">
        <v>715</v>
      </c>
      <c r="E573" s="66" t="s">
        <v>1300</v>
      </c>
      <c r="F573" s="66" t="s">
        <v>1300</v>
      </c>
      <c r="G573" s="67" t="s">
        <v>1301</v>
      </c>
      <c r="H573" s="67" t="s">
        <v>11</v>
      </c>
      <c r="I573" s="68">
        <v>0</v>
      </c>
      <c r="J573" s="68"/>
      <c r="K573" s="68">
        <v>0</v>
      </c>
      <c r="L573" s="33" t="e">
        <f>VLOOKUP(F:F,[1]PdC!$J$5:$T$1165,17,0)</f>
        <v>#REF!</v>
      </c>
      <c r="M573" s="46"/>
      <c r="N573" s="22"/>
      <c r="Q573" s="1">
        <f>+IFERROR(VLOOKUP(C573,#REF!,3,0),0)</f>
        <v>0</v>
      </c>
      <c r="T573" s="1" t="e">
        <f>VLOOKUP(F:F,[1]PdC!$F$5:$AE$1164,31,0)</f>
        <v>#REF!</v>
      </c>
      <c r="W573" s="33"/>
    </row>
    <row r="574" spans="1:23" ht="15" customHeight="1" x14ac:dyDescent="0.25">
      <c r="A574" s="28" t="s">
        <v>1241</v>
      </c>
      <c r="B574" s="23" t="s">
        <v>8</v>
      </c>
      <c r="C574" s="24"/>
      <c r="D574" s="24">
        <v>715100</v>
      </c>
      <c r="E574" s="25" t="s">
        <v>1302</v>
      </c>
      <c r="F574" s="25" t="s">
        <v>1302</v>
      </c>
      <c r="G574" s="26" t="s">
        <v>1301</v>
      </c>
      <c r="H574" s="26" t="s">
        <v>11</v>
      </c>
      <c r="I574" s="27">
        <v>0</v>
      </c>
      <c r="J574" s="27"/>
      <c r="K574" s="27">
        <v>0</v>
      </c>
      <c r="L574" s="33" t="e">
        <f>VLOOKUP(F:F,[1]PdC!$J$5:$T$1165,17,0)</f>
        <v>#N/A</v>
      </c>
      <c r="M574" s="46"/>
      <c r="N574" s="22"/>
      <c r="Q574" s="1">
        <f>+IFERROR(VLOOKUP(C574,#REF!,3,0),0)</f>
        <v>0</v>
      </c>
      <c r="T574" s="1" t="e">
        <f>VLOOKUP(F:F,[1]PdC!$F$5:$AE$1164,31,0)</f>
        <v>#REF!</v>
      </c>
      <c r="W574" s="33"/>
    </row>
    <row r="575" spans="1:23" ht="15" customHeight="1" x14ac:dyDescent="0.25">
      <c r="A575" s="28" t="s">
        <v>1241</v>
      </c>
      <c r="B575" s="29" t="s">
        <v>8</v>
      </c>
      <c r="C575" s="70" t="s">
        <v>1303</v>
      </c>
      <c r="D575" s="70">
        <v>71510000005</v>
      </c>
      <c r="E575" s="30" t="s">
        <v>1304</v>
      </c>
      <c r="F575" s="30" t="s">
        <v>1304</v>
      </c>
      <c r="G575" s="31" t="s">
        <v>1305</v>
      </c>
      <c r="H575" s="29" t="s">
        <v>18</v>
      </c>
      <c r="I575" s="63">
        <v>3039622.48</v>
      </c>
      <c r="J575" s="63"/>
      <c r="K575" s="63">
        <v>3039622.48</v>
      </c>
      <c r="L575" s="33" t="e">
        <f>VLOOKUP(F:F,[1]PdC!$J$5:$T$1165,17,0)</f>
        <v>#N/A</v>
      </c>
      <c r="M575" s="46"/>
      <c r="N575" s="22"/>
      <c r="Q575" s="1">
        <f>+IFERROR(VLOOKUP(C575,#REF!,3,0),0)</f>
        <v>0</v>
      </c>
      <c r="T575" s="1" t="e">
        <f>VLOOKUP(F:F,[1]PdC!$F$5:$AE$1164,31,0)</f>
        <v>#REF!</v>
      </c>
      <c r="W575" s="33"/>
    </row>
    <row r="576" spans="1:23" ht="15" customHeight="1" x14ac:dyDescent="0.25">
      <c r="A576" s="28" t="s">
        <v>1241</v>
      </c>
      <c r="B576" s="29" t="s">
        <v>8</v>
      </c>
      <c r="C576" s="70" t="s">
        <v>1306</v>
      </c>
      <c r="D576" s="70">
        <v>71510000010</v>
      </c>
      <c r="E576" s="30" t="s">
        <v>1307</v>
      </c>
      <c r="F576" s="30" t="s">
        <v>1307</v>
      </c>
      <c r="G576" s="31" t="s">
        <v>1308</v>
      </c>
      <c r="H576" s="29" t="s">
        <v>18</v>
      </c>
      <c r="I576" s="63">
        <v>2457929.2000000002</v>
      </c>
      <c r="J576" s="63"/>
      <c r="K576" s="63">
        <v>2457929.2000000002</v>
      </c>
      <c r="L576" s="33" t="e">
        <f>VLOOKUP(F:F,[1]PdC!$J$5:$T$1165,17,0)</f>
        <v>#N/A</v>
      </c>
      <c r="M576" s="46"/>
      <c r="N576" s="22"/>
      <c r="Q576" s="1">
        <f>+IFERROR(VLOOKUP(C576,#REF!,3,0),0)</f>
        <v>0</v>
      </c>
      <c r="T576" s="1" t="e">
        <f>VLOOKUP(F:F,[1]PdC!$F$5:$AE$1164,31,0)</f>
        <v>#REF!</v>
      </c>
      <c r="W576" s="33"/>
    </row>
    <row r="577" spans="1:23" ht="15" customHeight="1" x14ac:dyDescent="0.25">
      <c r="A577" s="16"/>
      <c r="B577" s="29" t="s">
        <v>8</v>
      </c>
      <c r="C577" s="70" t="s">
        <v>1309</v>
      </c>
      <c r="D577" s="70">
        <v>71510000015</v>
      </c>
      <c r="E577" s="30" t="s">
        <v>1310</v>
      </c>
      <c r="F577" s="30" t="s">
        <v>1310</v>
      </c>
      <c r="G577" s="31" t="s">
        <v>1311</v>
      </c>
      <c r="H577" s="29" t="s">
        <v>18</v>
      </c>
      <c r="I577" s="63">
        <v>72692.77</v>
      </c>
      <c r="J577" s="63">
        <v>0</v>
      </c>
      <c r="K577" s="63">
        <v>72692.77</v>
      </c>
      <c r="L577" s="33" t="e">
        <f>VLOOKUP(F:F,[1]PdC!$J$5:$T$1165,17,0)</f>
        <v>#N/A</v>
      </c>
      <c r="M577" s="46"/>
      <c r="N577" s="22"/>
      <c r="Q577" s="1">
        <f>+IFERROR(VLOOKUP(C577,#REF!,3,0),0)</f>
        <v>0</v>
      </c>
      <c r="T577" s="1" t="e">
        <f>VLOOKUP(F:F,[1]PdC!$F$5:$AE$1164,31,0)</f>
        <v>#REF!</v>
      </c>
      <c r="W577" s="33"/>
    </row>
    <row r="578" spans="1:23" ht="15" customHeight="1" x14ac:dyDescent="0.25">
      <c r="A578" s="28" t="s">
        <v>1219</v>
      </c>
      <c r="B578" s="29" t="s">
        <v>8</v>
      </c>
      <c r="C578" s="70" t="s">
        <v>1312</v>
      </c>
      <c r="D578" s="70">
        <v>71510000020</v>
      </c>
      <c r="E578" s="30" t="s">
        <v>1313</v>
      </c>
      <c r="F578" s="30" t="s">
        <v>1313</v>
      </c>
      <c r="G578" s="31" t="s">
        <v>1314</v>
      </c>
      <c r="H578" s="29" t="s">
        <v>18</v>
      </c>
      <c r="I578" s="63">
        <v>4191877.23</v>
      </c>
      <c r="J578" s="63"/>
      <c r="K578" s="63">
        <v>4191877.23</v>
      </c>
      <c r="L578" s="33" t="e">
        <f>VLOOKUP(F:F,[1]PdC!$J$5:$T$1165,17,0)</f>
        <v>#N/A</v>
      </c>
      <c r="M578" s="46"/>
      <c r="N578" s="22"/>
      <c r="Q578" s="1">
        <f>+IFERROR(VLOOKUP(C578,#REF!,3,0),0)</f>
        <v>0</v>
      </c>
      <c r="T578" s="1" t="e">
        <f>VLOOKUP(F:F,[1]PdC!$F$5:$AE$1164,31,0)</f>
        <v>#REF!</v>
      </c>
      <c r="W578" s="33"/>
    </row>
    <row r="579" spans="1:23" ht="15" customHeight="1" x14ac:dyDescent="0.25">
      <c r="A579" s="28" t="s">
        <v>1219</v>
      </c>
      <c r="B579" s="29" t="s">
        <v>8</v>
      </c>
      <c r="C579" s="70" t="s">
        <v>1312</v>
      </c>
      <c r="D579" s="70">
        <v>71510000025</v>
      </c>
      <c r="E579" s="30" t="s">
        <v>1315</v>
      </c>
      <c r="F579" s="30" t="s">
        <v>1315</v>
      </c>
      <c r="G579" s="31" t="s">
        <v>1316</v>
      </c>
      <c r="H579" s="29" t="s">
        <v>18</v>
      </c>
      <c r="I579" s="63">
        <v>0</v>
      </c>
      <c r="J579" s="63"/>
      <c r="K579" s="63">
        <v>0</v>
      </c>
      <c r="L579" s="33" t="e">
        <f>VLOOKUP(F:F,[1]PdC!$J$5:$T$1165,17,0)</f>
        <v>#N/A</v>
      </c>
      <c r="M579" s="46"/>
      <c r="N579" s="22"/>
      <c r="Q579" s="1">
        <f>+IFERROR(VLOOKUP(C579,#REF!,3,0),0)</f>
        <v>0</v>
      </c>
      <c r="T579" s="1" t="e">
        <f>VLOOKUP(F:F,[1]PdC!$F$5:$AE$1164,31,0)</f>
        <v>#N/A</v>
      </c>
      <c r="W579" s="33"/>
    </row>
    <row r="580" spans="1:23" ht="15" customHeight="1" x14ac:dyDescent="0.25">
      <c r="A580" s="28" t="s">
        <v>1219</v>
      </c>
      <c r="B580" s="29" t="s">
        <v>8</v>
      </c>
      <c r="C580" s="70" t="s">
        <v>1317</v>
      </c>
      <c r="D580" s="70">
        <v>71510000030</v>
      </c>
      <c r="E580" s="30" t="s">
        <v>1318</v>
      </c>
      <c r="F580" s="30" t="s">
        <v>1318</v>
      </c>
      <c r="G580" s="31" t="s">
        <v>1319</v>
      </c>
      <c r="H580" s="29" t="s">
        <v>18</v>
      </c>
      <c r="I580" s="63">
        <v>42576.9</v>
      </c>
      <c r="J580" s="63"/>
      <c r="K580" s="63">
        <v>42576.9</v>
      </c>
      <c r="L580" s="33" t="e">
        <f>VLOOKUP(F:F,[1]PdC!$J$5:$T$1165,17,0)</f>
        <v>#N/A</v>
      </c>
      <c r="M580" s="46"/>
      <c r="N580" s="22"/>
      <c r="Q580" s="1">
        <f>+IFERROR(VLOOKUP(C580,#REF!,3,0),0)</f>
        <v>0</v>
      </c>
      <c r="T580" s="1" t="e">
        <f>VLOOKUP(F:F,[1]PdC!$F$5:$AE$1164,31,0)</f>
        <v>#REF!</v>
      </c>
      <c r="W580" s="33"/>
    </row>
    <row r="581" spans="1:23" ht="15" customHeight="1" x14ac:dyDescent="0.25">
      <c r="A581" s="28" t="s">
        <v>1219</v>
      </c>
      <c r="B581" s="29" t="s">
        <v>8</v>
      </c>
      <c r="C581" s="70" t="s">
        <v>1320</v>
      </c>
      <c r="D581" s="70">
        <v>71510000035</v>
      </c>
      <c r="E581" s="30" t="s">
        <v>1321</v>
      </c>
      <c r="F581" s="30" t="s">
        <v>1321</v>
      </c>
      <c r="G581" s="31" t="s">
        <v>1322</v>
      </c>
      <c r="H581" s="29" t="s">
        <v>18</v>
      </c>
      <c r="I581" s="63">
        <v>6477.22</v>
      </c>
      <c r="J581" s="63"/>
      <c r="K581" s="63">
        <v>6477.22</v>
      </c>
      <c r="L581" s="33" t="e">
        <f>VLOOKUP(F:F,[1]PdC!$J$5:$T$1165,17,0)</f>
        <v>#N/A</v>
      </c>
      <c r="M581" s="46"/>
      <c r="N581" s="22"/>
      <c r="Q581" s="1">
        <f>+IFERROR(VLOOKUP(C581,#REF!,3,0),0)</f>
        <v>0</v>
      </c>
      <c r="T581" s="1" t="e">
        <f>VLOOKUP(F:F,[1]PdC!$F$5:$AE$1164,31,0)</f>
        <v>#REF!</v>
      </c>
      <c r="W581" s="33"/>
    </row>
    <row r="582" spans="1:23" ht="15" customHeight="1" x14ac:dyDescent="0.25">
      <c r="A582" s="28" t="s">
        <v>1219</v>
      </c>
      <c r="B582" s="29" t="s">
        <v>8</v>
      </c>
      <c r="C582" s="70" t="s">
        <v>1323</v>
      </c>
      <c r="D582" s="70">
        <v>71510000040</v>
      </c>
      <c r="E582" s="30" t="s">
        <v>1324</v>
      </c>
      <c r="F582" s="30" t="s">
        <v>1324</v>
      </c>
      <c r="G582" s="31" t="s">
        <v>1325</v>
      </c>
      <c r="H582" s="29" t="s">
        <v>18</v>
      </c>
      <c r="I582" s="63">
        <v>0</v>
      </c>
      <c r="J582" s="63"/>
      <c r="K582" s="63">
        <v>0</v>
      </c>
      <c r="L582" s="33" t="e">
        <f>VLOOKUP(F:F,[1]PdC!$J$5:$T$1165,17,0)</f>
        <v>#N/A</v>
      </c>
      <c r="M582" s="46"/>
      <c r="N582" s="22"/>
      <c r="Q582" s="1">
        <f>+IFERROR(VLOOKUP(C582,#REF!,3,0),0)</f>
        <v>0</v>
      </c>
      <c r="T582" s="1" t="e">
        <f>VLOOKUP(F:F,[1]PdC!$F$5:$AE$1164,31,0)</f>
        <v>#REF!</v>
      </c>
      <c r="W582" s="33"/>
    </row>
    <row r="583" spans="1:23" ht="15" customHeight="1" x14ac:dyDescent="0.25">
      <c r="A583" s="28" t="s">
        <v>1219</v>
      </c>
      <c r="B583" s="29" t="s">
        <v>8</v>
      </c>
      <c r="C583" s="70" t="s">
        <v>1323</v>
      </c>
      <c r="D583" s="70">
        <v>71510000050</v>
      </c>
      <c r="E583" s="30" t="s">
        <v>1326</v>
      </c>
      <c r="F583" s="30" t="s">
        <v>1326</v>
      </c>
      <c r="G583" s="31" t="s">
        <v>1327</v>
      </c>
      <c r="H583" s="29" t="s">
        <v>18</v>
      </c>
      <c r="I583" s="63">
        <v>0</v>
      </c>
      <c r="J583" s="63"/>
      <c r="K583" s="63">
        <v>0</v>
      </c>
      <c r="L583" s="33" t="e">
        <f>VLOOKUP(F:F,[1]PdC!$J$5:$T$1165,17,0)</f>
        <v>#N/A</v>
      </c>
      <c r="M583" s="46"/>
      <c r="N583" s="22"/>
      <c r="Q583" s="1">
        <f>+IFERROR(VLOOKUP(C583,#REF!,3,0),0)</f>
        <v>0</v>
      </c>
      <c r="T583" s="1" t="e">
        <f>VLOOKUP(F:F,[1]PdC!$F$5:$AE$1164,31,0)</f>
        <v>#N/A</v>
      </c>
      <c r="W583" s="33"/>
    </row>
    <row r="584" spans="1:23" ht="15" customHeight="1" x14ac:dyDescent="0.25">
      <c r="A584" s="28" t="s">
        <v>1219</v>
      </c>
      <c r="B584" s="64" t="s">
        <v>8</v>
      </c>
      <c r="C584" s="65"/>
      <c r="D584" s="65">
        <v>718</v>
      </c>
      <c r="E584" s="66" t="s">
        <v>1328</v>
      </c>
      <c r="F584" s="66" t="s">
        <v>1328</v>
      </c>
      <c r="G584" s="67" t="s">
        <v>1329</v>
      </c>
      <c r="H584" s="67" t="s">
        <v>11</v>
      </c>
      <c r="I584" s="68">
        <v>0</v>
      </c>
      <c r="J584" s="68"/>
      <c r="K584" s="68">
        <v>0</v>
      </c>
      <c r="L584" s="33" t="e">
        <f>VLOOKUP(F:F,[1]PdC!$J$5:$T$1165,17,0)</f>
        <v>#REF!</v>
      </c>
      <c r="M584" s="46"/>
      <c r="N584" s="22"/>
      <c r="Q584" s="1">
        <f>+IFERROR(VLOOKUP(C584,#REF!,3,0),0)</f>
        <v>0</v>
      </c>
      <c r="T584" s="1" t="e">
        <f>VLOOKUP(F:F,[1]PdC!$F$5:$AE$1164,31,0)</f>
        <v>#REF!</v>
      </c>
      <c r="W584" s="33"/>
    </row>
    <row r="585" spans="1:23" ht="15" customHeight="1" x14ac:dyDescent="0.25">
      <c r="A585" s="28" t="s">
        <v>1219</v>
      </c>
      <c r="B585" s="23" t="s">
        <v>8</v>
      </c>
      <c r="C585" s="24"/>
      <c r="D585" s="24">
        <v>718100</v>
      </c>
      <c r="E585" s="25" t="s">
        <v>1330</v>
      </c>
      <c r="F585" s="25" t="s">
        <v>1330</v>
      </c>
      <c r="G585" s="26" t="s">
        <v>1329</v>
      </c>
      <c r="H585" s="26" t="s">
        <v>11</v>
      </c>
      <c r="I585" s="27">
        <v>0</v>
      </c>
      <c r="J585" s="27"/>
      <c r="K585" s="27">
        <v>0</v>
      </c>
      <c r="L585" s="33" t="e">
        <f>VLOOKUP(F:F,[1]PdC!$J$5:$T$1165,17,0)</f>
        <v>#N/A</v>
      </c>
      <c r="M585" s="46"/>
      <c r="N585" s="22"/>
      <c r="Q585" s="1">
        <f>+IFERROR(VLOOKUP(C585,#REF!,3,0),0)</f>
        <v>0</v>
      </c>
      <c r="T585" s="1" t="e">
        <f>VLOOKUP(F:F,[1]PdC!$F$5:$AE$1164,31,0)</f>
        <v>#REF!</v>
      </c>
      <c r="W585" s="33"/>
    </row>
    <row r="586" spans="1:23" ht="15" customHeight="1" x14ac:dyDescent="0.25">
      <c r="A586" s="28" t="s">
        <v>1241</v>
      </c>
      <c r="B586" s="29" t="s">
        <v>8</v>
      </c>
      <c r="C586" s="70" t="s">
        <v>1331</v>
      </c>
      <c r="D586" s="70">
        <v>71810000005</v>
      </c>
      <c r="E586" s="30" t="s">
        <v>1332</v>
      </c>
      <c r="F586" s="30" t="s">
        <v>1332</v>
      </c>
      <c r="G586" s="31" t="s">
        <v>1333</v>
      </c>
      <c r="H586" s="29" t="s">
        <v>18</v>
      </c>
      <c r="I586" s="63">
        <v>381146.68</v>
      </c>
      <c r="J586" s="63"/>
      <c r="K586" s="63">
        <v>381146.68</v>
      </c>
      <c r="L586" s="33" t="e">
        <f>VLOOKUP(F:F,[1]PdC!$J$5:$T$1165,17,0)</f>
        <v>#N/A</v>
      </c>
      <c r="M586" s="46"/>
      <c r="N586" s="22"/>
      <c r="Q586" s="1">
        <f>+IFERROR(VLOOKUP(C586,#REF!,3,0),0)</f>
        <v>0</v>
      </c>
      <c r="T586" s="1" t="e">
        <f>VLOOKUP(F:F,[1]PdC!$F$5:$AE$1164,31,0)</f>
        <v>#REF!</v>
      </c>
      <c r="W586" s="33"/>
    </row>
    <row r="587" spans="1:23" ht="15" customHeight="1" x14ac:dyDescent="0.25">
      <c r="A587" s="28" t="s">
        <v>1241</v>
      </c>
      <c r="B587" s="29" t="s">
        <v>8</v>
      </c>
      <c r="C587" s="70" t="s">
        <v>1331</v>
      </c>
      <c r="D587" s="70">
        <v>71810000007</v>
      </c>
      <c r="E587" s="30" t="s">
        <v>1334</v>
      </c>
      <c r="F587" s="30" t="s">
        <v>1334</v>
      </c>
      <c r="G587" s="31" t="s">
        <v>1335</v>
      </c>
      <c r="H587" s="29" t="s">
        <v>18</v>
      </c>
      <c r="I587" s="63">
        <v>23004.06</v>
      </c>
      <c r="J587" s="63"/>
      <c r="K587" s="63">
        <v>23004.06</v>
      </c>
      <c r="L587" s="33"/>
      <c r="M587" s="46"/>
      <c r="N587" s="22"/>
      <c r="Q587" s="1">
        <f>+IFERROR(VLOOKUP(C587,#REF!,3,0),0)</f>
        <v>0</v>
      </c>
      <c r="T587" s="1" t="e">
        <f>VLOOKUP(F:F,[1]PdC!$F$5:$AE$1164,31,0)</f>
        <v>#REF!</v>
      </c>
      <c r="W587" s="33"/>
    </row>
    <row r="588" spans="1:23" ht="15" customHeight="1" x14ac:dyDescent="0.25">
      <c r="A588" s="28" t="s">
        <v>1241</v>
      </c>
      <c r="B588" s="29" t="s">
        <v>8</v>
      </c>
      <c r="C588" s="70" t="s">
        <v>1336</v>
      </c>
      <c r="D588" s="70">
        <v>71810000010</v>
      </c>
      <c r="E588" s="30" t="s">
        <v>1337</v>
      </c>
      <c r="F588" s="30" t="s">
        <v>1337</v>
      </c>
      <c r="G588" s="31" t="s">
        <v>1338</v>
      </c>
      <c r="H588" s="29" t="s">
        <v>18</v>
      </c>
      <c r="I588" s="63">
        <v>0</v>
      </c>
      <c r="J588" s="63"/>
      <c r="K588" s="63">
        <v>0</v>
      </c>
      <c r="L588" s="33"/>
      <c r="M588" s="46"/>
      <c r="N588" s="22"/>
      <c r="Q588" s="1">
        <f>+IFERROR(VLOOKUP(C588,#REF!,3,0),0)</f>
        <v>0</v>
      </c>
      <c r="T588" s="1" t="e">
        <f>VLOOKUP(F:F,[1]PdC!$F$5:$AE$1164,31,0)</f>
        <v>#REF!</v>
      </c>
      <c r="W588" s="33"/>
    </row>
    <row r="589" spans="1:23" ht="15" customHeight="1" x14ac:dyDescent="0.25">
      <c r="A589" s="28" t="s">
        <v>1241</v>
      </c>
      <c r="B589" s="29" t="s">
        <v>8</v>
      </c>
      <c r="C589" s="70" t="s">
        <v>1339</v>
      </c>
      <c r="D589" s="70">
        <v>71810000015</v>
      </c>
      <c r="E589" s="30" t="s">
        <v>1340</v>
      </c>
      <c r="F589" s="30" t="s">
        <v>1340</v>
      </c>
      <c r="G589" s="31" t="s">
        <v>1341</v>
      </c>
      <c r="H589" s="29" t="s">
        <v>18</v>
      </c>
      <c r="I589" s="63">
        <v>4350436.1399999997</v>
      </c>
      <c r="J589" s="63"/>
      <c r="K589" s="63">
        <v>4350436.1399999997</v>
      </c>
      <c r="L589" s="33" t="e">
        <f>VLOOKUP(F:F,[1]PdC!$J$5:$T$1165,17,0)</f>
        <v>#N/A</v>
      </c>
      <c r="M589" s="46"/>
      <c r="N589" s="22"/>
      <c r="Q589" s="1">
        <f>+IFERROR(VLOOKUP(C589,#REF!,3,0),0)</f>
        <v>0</v>
      </c>
      <c r="T589" s="1" t="e">
        <f>VLOOKUP(F:F,[1]PdC!$F$5:$AE$1164,31,0)</f>
        <v>#REF!</v>
      </c>
      <c r="W589" s="33"/>
    </row>
    <row r="590" spans="1:23" ht="15" customHeight="1" x14ac:dyDescent="0.25">
      <c r="A590" s="28" t="s">
        <v>1241</v>
      </c>
      <c r="B590" s="29" t="s">
        <v>8</v>
      </c>
      <c r="C590" s="70" t="s">
        <v>1339</v>
      </c>
      <c r="D590" s="70">
        <v>71810000020</v>
      </c>
      <c r="E590" s="30" t="s">
        <v>1342</v>
      </c>
      <c r="F590" s="30" t="s">
        <v>1342</v>
      </c>
      <c r="G590" s="31" t="s">
        <v>1343</v>
      </c>
      <c r="H590" s="29" t="s">
        <v>18</v>
      </c>
      <c r="I590" s="63">
        <v>2466633.69</v>
      </c>
      <c r="J590" s="63"/>
      <c r="K590" s="63">
        <v>2466633.69</v>
      </c>
      <c r="L590" s="33"/>
      <c r="M590" s="46"/>
      <c r="N590" s="22"/>
      <c r="Q590" s="1">
        <f>+IFERROR(VLOOKUP(C590,#REF!,3,0),0)</f>
        <v>0</v>
      </c>
      <c r="T590" s="1" t="e">
        <f>VLOOKUP(F:F,[1]PdC!$F$5:$AE$1164,31,0)</f>
        <v>#REF!</v>
      </c>
      <c r="W590" s="33"/>
    </row>
    <row r="591" spans="1:23" ht="15" customHeight="1" x14ac:dyDescent="0.25">
      <c r="A591" s="28" t="s">
        <v>1241</v>
      </c>
      <c r="B591" s="29" t="s">
        <v>8</v>
      </c>
      <c r="C591" s="70" t="s">
        <v>1339</v>
      </c>
      <c r="D591" s="70">
        <v>71810000025</v>
      </c>
      <c r="E591" s="30" t="s">
        <v>1344</v>
      </c>
      <c r="F591" s="30" t="s">
        <v>1344</v>
      </c>
      <c r="G591" s="31" t="s">
        <v>1345</v>
      </c>
      <c r="H591" s="29" t="s">
        <v>18</v>
      </c>
      <c r="I591" s="63">
        <v>0</v>
      </c>
      <c r="J591" s="63"/>
      <c r="K591" s="63">
        <v>0</v>
      </c>
      <c r="L591" s="33" t="e">
        <f>VLOOKUP(F:F,[1]PdC!$J$5:$T$1165,17,0)</f>
        <v>#N/A</v>
      </c>
      <c r="M591" s="46"/>
      <c r="N591" s="22"/>
      <c r="Q591" s="1">
        <f>+IFERROR(VLOOKUP(C591,#REF!,3,0),0)</f>
        <v>0</v>
      </c>
      <c r="T591" s="1" t="e">
        <f>VLOOKUP(F:F,[1]PdC!$F$5:$AE$1164,31,0)</f>
        <v>#N/A</v>
      </c>
      <c r="W591" s="33"/>
    </row>
    <row r="592" spans="1:23" ht="15" customHeight="1" x14ac:dyDescent="0.25">
      <c r="A592" s="28" t="s">
        <v>1241</v>
      </c>
      <c r="B592" s="29" t="s">
        <v>8</v>
      </c>
      <c r="C592" s="70" t="s">
        <v>1336</v>
      </c>
      <c r="D592" s="70">
        <v>71810000030</v>
      </c>
      <c r="E592" s="30" t="s">
        <v>1346</v>
      </c>
      <c r="F592" s="30" t="s">
        <v>1346</v>
      </c>
      <c r="G592" s="31" t="s">
        <v>1347</v>
      </c>
      <c r="H592" s="29" t="s">
        <v>18</v>
      </c>
      <c r="I592" s="63">
        <v>256882.27</v>
      </c>
      <c r="J592" s="63"/>
      <c r="K592" s="63">
        <v>256882.27</v>
      </c>
      <c r="L592" s="33" t="e">
        <f>VLOOKUP(F:F,[1]PdC!$J$5:$T$1165,17,0)</f>
        <v>#N/A</v>
      </c>
      <c r="M592" s="46"/>
      <c r="N592" s="22"/>
      <c r="Q592" s="1">
        <f>+IFERROR(VLOOKUP(C592,#REF!,3,0),0)</f>
        <v>0</v>
      </c>
      <c r="T592" s="1" t="e">
        <f>VLOOKUP(F:F,[1]PdC!$F$5:$AE$1164,31,0)</f>
        <v>#REF!</v>
      </c>
      <c r="W592" s="33"/>
    </row>
    <row r="593" spans="1:23" ht="15" customHeight="1" x14ac:dyDescent="0.25">
      <c r="A593" s="28" t="s">
        <v>1241</v>
      </c>
      <c r="B593" s="29" t="s">
        <v>8</v>
      </c>
      <c r="C593" s="70" t="s">
        <v>1336</v>
      </c>
      <c r="D593" s="70">
        <v>71810000035</v>
      </c>
      <c r="E593" s="30" t="s">
        <v>1348</v>
      </c>
      <c r="F593" s="30" t="s">
        <v>1348</v>
      </c>
      <c r="G593" s="31" t="s">
        <v>1349</v>
      </c>
      <c r="H593" s="29" t="s">
        <v>18</v>
      </c>
      <c r="I593" s="63">
        <v>76931.990000000005</v>
      </c>
      <c r="J593" s="63"/>
      <c r="K593" s="63">
        <v>76931.990000000005</v>
      </c>
      <c r="L593" s="33" t="e">
        <f>VLOOKUP(F:F,[1]PdC!$J$5:$T$1165,17,0)</f>
        <v>#N/A</v>
      </c>
      <c r="M593" s="46"/>
      <c r="N593" s="22"/>
      <c r="Q593" s="1">
        <f>+IFERROR(VLOOKUP(C593,#REF!,3,0),0)</f>
        <v>0</v>
      </c>
      <c r="T593" s="1" t="e">
        <f>VLOOKUP(F:F,[1]PdC!$F$5:$AE$1164,31,0)</f>
        <v>#REF!</v>
      </c>
      <c r="W593" s="33"/>
    </row>
    <row r="594" spans="1:23" ht="15" customHeight="1" x14ac:dyDescent="0.25">
      <c r="A594" s="28" t="s">
        <v>1241</v>
      </c>
      <c r="B594" s="29" t="s">
        <v>8</v>
      </c>
      <c r="C594" s="70" t="s">
        <v>1350</v>
      </c>
      <c r="D594" s="70">
        <v>71810000040</v>
      </c>
      <c r="E594" s="30" t="s">
        <v>1351</v>
      </c>
      <c r="F594" s="30" t="s">
        <v>1351</v>
      </c>
      <c r="G594" s="31" t="s">
        <v>1352</v>
      </c>
      <c r="H594" s="29" t="s">
        <v>18</v>
      </c>
      <c r="I594" s="63">
        <v>0</v>
      </c>
      <c r="J594" s="63"/>
      <c r="K594" s="63">
        <v>0</v>
      </c>
      <c r="L594" s="33" t="e">
        <f>VLOOKUP(F:F,[1]PdC!$J$5:$T$1165,17,0)</f>
        <v>#N/A</v>
      </c>
      <c r="M594" s="46"/>
      <c r="N594" s="22"/>
      <c r="Q594" s="1">
        <f>+IFERROR(VLOOKUP(C594,#REF!,3,0),0)</f>
        <v>0</v>
      </c>
      <c r="T594" s="1" t="e">
        <f>VLOOKUP(F:F,[1]PdC!$F$5:$AE$1164,31,0)</f>
        <v>#REF!</v>
      </c>
      <c r="W594" s="33"/>
    </row>
    <row r="595" spans="1:23" ht="15" customHeight="1" x14ac:dyDescent="0.25">
      <c r="A595" s="28" t="s">
        <v>1241</v>
      </c>
      <c r="B595" s="29" t="s">
        <v>8</v>
      </c>
      <c r="C595" s="70" t="s">
        <v>1353</v>
      </c>
      <c r="D595" s="70">
        <v>71810000045</v>
      </c>
      <c r="E595" s="30" t="s">
        <v>1354</v>
      </c>
      <c r="F595" s="30" t="s">
        <v>1354</v>
      </c>
      <c r="G595" s="31" t="s">
        <v>1355</v>
      </c>
      <c r="H595" s="29" t="s">
        <v>18</v>
      </c>
      <c r="I595" s="63">
        <v>0</v>
      </c>
      <c r="J595" s="63"/>
      <c r="K595" s="63">
        <v>0</v>
      </c>
      <c r="L595" s="33" t="e">
        <f>VLOOKUP(F:F,[1]PdC!$J$5:$T$1165,17,0)</f>
        <v>#N/A</v>
      </c>
      <c r="M595" s="46"/>
      <c r="N595" s="22"/>
      <c r="Q595" s="1">
        <f>+IFERROR(VLOOKUP(C595,#REF!,3,0),0)</f>
        <v>0</v>
      </c>
      <c r="T595" s="1" t="e">
        <f>VLOOKUP(F:F,[1]PdC!$F$5:$AE$1164,31,0)</f>
        <v>#REF!</v>
      </c>
      <c r="W595" s="33"/>
    </row>
    <row r="596" spans="1:23" ht="15" customHeight="1" x14ac:dyDescent="0.25">
      <c r="A596" s="28" t="s">
        <v>1241</v>
      </c>
      <c r="B596" s="29" t="s">
        <v>8</v>
      </c>
      <c r="C596" s="70" t="s">
        <v>1353</v>
      </c>
      <c r="D596" s="70">
        <v>71810000050</v>
      </c>
      <c r="E596" s="30" t="s">
        <v>1356</v>
      </c>
      <c r="F596" s="30" t="s">
        <v>1356</v>
      </c>
      <c r="G596" s="31" t="s">
        <v>1357</v>
      </c>
      <c r="H596" s="29" t="s">
        <v>18</v>
      </c>
      <c r="I596" s="63">
        <v>0</v>
      </c>
      <c r="J596" s="63"/>
      <c r="K596" s="63">
        <v>0</v>
      </c>
      <c r="L596" s="33" t="e">
        <f>VLOOKUP(F:F,[1]PdC!$J$5:$T$1165,17,0)</f>
        <v>#N/A</v>
      </c>
      <c r="M596" s="46"/>
      <c r="N596" s="22"/>
      <c r="Q596" s="1">
        <f>+IFERROR(VLOOKUP(C596,#REF!,3,0),0)</f>
        <v>0</v>
      </c>
      <c r="T596" s="1" t="e">
        <f>VLOOKUP(F:F,[1]PdC!$F$5:$AE$1164,31,0)</f>
        <v>#REF!</v>
      </c>
      <c r="W596" s="33"/>
    </row>
    <row r="597" spans="1:23" ht="15" customHeight="1" x14ac:dyDescent="0.25">
      <c r="A597" s="16"/>
      <c r="B597" s="29" t="s">
        <v>8</v>
      </c>
      <c r="C597" s="70" t="s">
        <v>1353</v>
      </c>
      <c r="D597" s="70">
        <v>71810000055</v>
      </c>
      <c r="E597" s="30" t="s">
        <v>1358</v>
      </c>
      <c r="F597" s="30" t="s">
        <v>1358</v>
      </c>
      <c r="G597" s="31" t="s">
        <v>1359</v>
      </c>
      <c r="H597" s="29" t="s">
        <v>18</v>
      </c>
      <c r="I597" s="63">
        <v>0</v>
      </c>
      <c r="J597" s="63">
        <v>0</v>
      </c>
      <c r="K597" s="63">
        <v>0</v>
      </c>
      <c r="L597" s="33" t="e">
        <f>VLOOKUP(F:F,[1]PdC!$J$5:$T$1165,17,0)</f>
        <v>#N/A</v>
      </c>
      <c r="M597" s="46"/>
      <c r="N597" s="22"/>
      <c r="Q597" s="1">
        <f>+IFERROR(VLOOKUP(C597,#REF!,3,0),0)</f>
        <v>0</v>
      </c>
      <c r="T597" s="1" t="e">
        <f>VLOOKUP(F:F,[1]PdC!$F$5:$AE$1164,31,0)</f>
        <v>#N/A</v>
      </c>
      <c r="W597" s="33"/>
    </row>
    <row r="598" spans="1:23" ht="15" customHeight="1" x14ac:dyDescent="0.25">
      <c r="A598" s="16"/>
      <c r="B598" s="29" t="s">
        <v>8</v>
      </c>
      <c r="C598" s="70" t="s">
        <v>1350</v>
      </c>
      <c r="D598" s="70">
        <v>71810000060</v>
      </c>
      <c r="E598" s="30" t="s">
        <v>1360</v>
      </c>
      <c r="F598" s="30" t="s">
        <v>1360</v>
      </c>
      <c r="G598" s="31" t="s">
        <v>1361</v>
      </c>
      <c r="H598" s="29" t="s">
        <v>18</v>
      </c>
      <c r="I598" s="63">
        <v>0</v>
      </c>
      <c r="J598" s="63">
        <v>0</v>
      </c>
      <c r="K598" s="63">
        <v>0</v>
      </c>
      <c r="L598" s="33" t="e">
        <f>VLOOKUP(F:F,[1]PdC!$J$5:$T$1165,17,0)</f>
        <v>#N/A</v>
      </c>
      <c r="M598" s="46"/>
      <c r="N598" s="22"/>
      <c r="Q598" s="1">
        <f>+IFERROR(VLOOKUP(C598,#REF!,3,0),0)</f>
        <v>0</v>
      </c>
      <c r="T598" s="1" t="e">
        <f>VLOOKUP(F:F,[1]PdC!$F$5:$AE$1164,31,0)</f>
        <v>#REF!</v>
      </c>
      <c r="W598" s="33"/>
    </row>
    <row r="599" spans="1:23" ht="15" customHeight="1" x14ac:dyDescent="0.25">
      <c r="A599" s="34" t="s">
        <v>1219</v>
      </c>
      <c r="B599" s="29" t="s">
        <v>8</v>
      </c>
      <c r="C599" s="70" t="s">
        <v>1350</v>
      </c>
      <c r="D599" s="70">
        <v>71810000065</v>
      </c>
      <c r="E599" s="30" t="s">
        <v>1362</v>
      </c>
      <c r="F599" s="30" t="s">
        <v>1362</v>
      </c>
      <c r="G599" s="31" t="s">
        <v>1363</v>
      </c>
      <c r="H599" s="29" t="s">
        <v>18</v>
      </c>
      <c r="I599" s="63">
        <v>0</v>
      </c>
      <c r="J599" s="63"/>
      <c r="K599" s="63">
        <v>0</v>
      </c>
      <c r="L599" s="33" t="e">
        <f>VLOOKUP(F:F,[1]PdC!$J$5:$T$1165,17,0)</f>
        <v>#N/A</v>
      </c>
      <c r="M599" s="40"/>
      <c r="N599" s="22"/>
      <c r="Q599" s="1">
        <f>+IFERROR(VLOOKUP(C599,#REF!,3,0),0)</f>
        <v>0</v>
      </c>
      <c r="T599" s="1" t="e">
        <f>VLOOKUP(F:F,[1]PdC!$F$5:$AE$1164,31,0)</f>
        <v>#REF!</v>
      </c>
      <c r="W599" s="33"/>
    </row>
    <row r="600" spans="1:23" ht="15" customHeight="1" x14ac:dyDescent="0.25">
      <c r="A600" s="34" t="s">
        <v>1219</v>
      </c>
      <c r="B600" s="29" t="s">
        <v>8</v>
      </c>
      <c r="C600" s="70" t="s">
        <v>1350</v>
      </c>
      <c r="D600" s="70">
        <v>71810000070</v>
      </c>
      <c r="E600" s="30" t="s">
        <v>1364</v>
      </c>
      <c r="F600" s="30" t="s">
        <v>1364</v>
      </c>
      <c r="G600" s="31" t="s">
        <v>1365</v>
      </c>
      <c r="H600" s="29" t="s">
        <v>18</v>
      </c>
      <c r="I600" s="63">
        <v>0</v>
      </c>
      <c r="J600" s="63"/>
      <c r="K600" s="63">
        <v>0</v>
      </c>
      <c r="L600" s="33" t="e">
        <f>VLOOKUP(F:F,[1]PdC!$J$5:$T$1165,17,0)</f>
        <v>#N/A</v>
      </c>
      <c r="M600" s="40"/>
      <c r="N600" s="22"/>
      <c r="Q600" s="1">
        <f>+IFERROR(VLOOKUP(C600,#REF!,3,0),0)</f>
        <v>0</v>
      </c>
      <c r="T600" s="1" t="e">
        <f>VLOOKUP(F:F,[1]PdC!$F$5:$AE$1164,31,0)</f>
        <v>#REF!</v>
      </c>
      <c r="W600" s="33"/>
    </row>
    <row r="601" spans="1:23" ht="15" customHeight="1" x14ac:dyDescent="0.25">
      <c r="A601" s="34" t="s">
        <v>1219</v>
      </c>
      <c r="B601" s="29" t="s">
        <v>8</v>
      </c>
      <c r="C601" s="70" t="s">
        <v>1353</v>
      </c>
      <c r="D601" s="70">
        <v>71810000075</v>
      </c>
      <c r="E601" s="30" t="s">
        <v>1366</v>
      </c>
      <c r="F601" s="30" t="s">
        <v>1366</v>
      </c>
      <c r="G601" s="31" t="s">
        <v>1367</v>
      </c>
      <c r="H601" s="29" t="s">
        <v>18</v>
      </c>
      <c r="I601" s="63">
        <v>0</v>
      </c>
      <c r="J601" s="63"/>
      <c r="K601" s="63">
        <v>0</v>
      </c>
      <c r="L601" s="33" t="e">
        <f>VLOOKUP(F:F,[1]PdC!$J$5:$T$1165,17,0)</f>
        <v>#N/A</v>
      </c>
      <c r="M601" s="40"/>
      <c r="N601" s="22"/>
      <c r="Q601" s="1">
        <f>+IFERROR(VLOOKUP(C601,#REF!,3,0),0)</f>
        <v>0</v>
      </c>
      <c r="T601" s="1" t="e">
        <f>VLOOKUP(F:F,[1]PdC!$F$5:$AE$1164,31,0)</f>
        <v>#REF!</v>
      </c>
      <c r="W601" s="33"/>
    </row>
    <row r="602" spans="1:23" ht="15" customHeight="1" x14ac:dyDescent="0.25">
      <c r="A602" s="34" t="s">
        <v>1219</v>
      </c>
      <c r="B602" s="29" t="s">
        <v>8</v>
      </c>
      <c r="C602" s="70" t="s">
        <v>1353</v>
      </c>
      <c r="D602" s="70">
        <v>71810000080</v>
      </c>
      <c r="E602" s="30" t="s">
        <v>1368</v>
      </c>
      <c r="F602" s="30" t="s">
        <v>1368</v>
      </c>
      <c r="G602" s="31" t="s">
        <v>1369</v>
      </c>
      <c r="H602" s="29" t="s">
        <v>18</v>
      </c>
      <c r="I602" s="63">
        <v>0</v>
      </c>
      <c r="J602" s="63"/>
      <c r="K602" s="63">
        <v>0</v>
      </c>
      <c r="L602" s="33" t="e">
        <f>VLOOKUP(F:F,[1]PdC!$J$5:$T$1165,17,0)</f>
        <v>#N/A</v>
      </c>
      <c r="M602" s="40"/>
      <c r="N602" s="22"/>
      <c r="Q602" s="1">
        <f>+IFERROR(VLOOKUP(C602,#REF!,3,0),0)</f>
        <v>0</v>
      </c>
      <c r="T602" s="1" t="e">
        <f>VLOOKUP(F:F,[1]PdC!$F$5:$AE$1164,31,0)</f>
        <v>#REF!</v>
      </c>
      <c r="W602" s="33"/>
    </row>
    <row r="603" spans="1:23" ht="15" customHeight="1" x14ac:dyDescent="0.25">
      <c r="A603" s="34" t="s">
        <v>1219</v>
      </c>
      <c r="B603" s="29" t="s">
        <v>8</v>
      </c>
      <c r="C603" s="70" t="s">
        <v>1353</v>
      </c>
      <c r="D603" s="70">
        <v>71810000085</v>
      </c>
      <c r="E603" s="30" t="s">
        <v>1370</v>
      </c>
      <c r="F603" s="30" t="s">
        <v>1370</v>
      </c>
      <c r="G603" s="31" t="s">
        <v>1371</v>
      </c>
      <c r="H603" s="29" t="s">
        <v>18</v>
      </c>
      <c r="I603" s="63">
        <v>0</v>
      </c>
      <c r="J603" s="63"/>
      <c r="K603" s="63">
        <v>0</v>
      </c>
      <c r="L603" s="33" t="e">
        <f>VLOOKUP(F:F,[1]PdC!$J$5:$T$1165,17,0)</f>
        <v>#N/A</v>
      </c>
      <c r="M603" s="46"/>
      <c r="N603" s="22"/>
      <c r="Q603" s="1">
        <f>+IFERROR(VLOOKUP(C603,#REF!,3,0),0)</f>
        <v>0</v>
      </c>
      <c r="T603" s="1" t="e">
        <f>VLOOKUP(F:F,[1]PdC!$F$5:$AE$1164,31,0)</f>
        <v>#N/A</v>
      </c>
      <c r="W603" s="33"/>
    </row>
    <row r="604" spans="1:23" ht="15" customHeight="1" x14ac:dyDescent="0.25">
      <c r="A604" s="34" t="s">
        <v>1219</v>
      </c>
      <c r="B604" s="29" t="s">
        <v>8</v>
      </c>
      <c r="C604" s="70" t="s">
        <v>1350</v>
      </c>
      <c r="D604" s="70">
        <v>71810000090</v>
      </c>
      <c r="E604" s="30" t="s">
        <v>1372</v>
      </c>
      <c r="F604" s="30" t="s">
        <v>1372</v>
      </c>
      <c r="G604" s="31" t="s">
        <v>1373</v>
      </c>
      <c r="H604" s="29" t="s">
        <v>18</v>
      </c>
      <c r="I604" s="63">
        <v>0</v>
      </c>
      <c r="J604" s="63"/>
      <c r="K604" s="63">
        <v>0</v>
      </c>
      <c r="L604" s="33" t="e">
        <f>VLOOKUP(F:F,[1]PdC!$J$5:$T$1165,17,0)</f>
        <v>#N/A</v>
      </c>
      <c r="M604" s="46"/>
      <c r="N604" s="22"/>
      <c r="Q604" s="1">
        <f>+IFERROR(VLOOKUP(C604,#REF!,3,0),0)</f>
        <v>0</v>
      </c>
      <c r="T604" s="1" t="e">
        <f>VLOOKUP(F:F,[1]PdC!$F$5:$AE$1164,31,0)</f>
        <v>#REF!</v>
      </c>
      <c r="W604" s="33"/>
    </row>
    <row r="605" spans="1:23" ht="15" customHeight="1" x14ac:dyDescent="0.25">
      <c r="A605" s="34" t="s">
        <v>1219</v>
      </c>
      <c r="B605" s="29" t="s">
        <v>8</v>
      </c>
      <c r="C605" s="70" t="s">
        <v>1350</v>
      </c>
      <c r="D605" s="70">
        <v>71810000095</v>
      </c>
      <c r="E605" s="30" t="s">
        <v>1374</v>
      </c>
      <c r="F605" s="30" t="s">
        <v>1374</v>
      </c>
      <c r="G605" s="31" t="s">
        <v>1375</v>
      </c>
      <c r="H605" s="29" t="s">
        <v>18</v>
      </c>
      <c r="I605" s="63">
        <v>0</v>
      </c>
      <c r="J605" s="63"/>
      <c r="K605" s="63">
        <v>0</v>
      </c>
      <c r="L605" s="33" t="e">
        <f>VLOOKUP(F:F,[1]PdC!$J$5:$T$1165,17,0)</f>
        <v>#N/A</v>
      </c>
      <c r="M605" s="46"/>
      <c r="N605" s="22"/>
      <c r="Q605" s="1">
        <f>+IFERROR(VLOOKUP(C605,#REF!,3,0),0)</f>
        <v>0</v>
      </c>
      <c r="T605" s="1" t="e">
        <f>VLOOKUP(F:F,[1]PdC!$F$5:$AE$1164,31,0)</f>
        <v>#REF!</v>
      </c>
      <c r="W605" s="33"/>
    </row>
    <row r="606" spans="1:23" ht="15" customHeight="1" x14ac:dyDescent="0.25">
      <c r="A606" s="34" t="s">
        <v>1219</v>
      </c>
      <c r="B606" s="29" t="s">
        <v>8</v>
      </c>
      <c r="C606" s="70" t="s">
        <v>1350</v>
      </c>
      <c r="D606" s="70">
        <v>71810000100</v>
      </c>
      <c r="E606" s="30" t="s">
        <v>1376</v>
      </c>
      <c r="F606" s="30" t="s">
        <v>1376</v>
      </c>
      <c r="G606" s="31" t="s">
        <v>1377</v>
      </c>
      <c r="H606" s="29" t="s">
        <v>18</v>
      </c>
      <c r="I606" s="63">
        <v>0</v>
      </c>
      <c r="J606" s="63"/>
      <c r="K606" s="63">
        <v>0</v>
      </c>
      <c r="L606" s="33" t="e">
        <f>VLOOKUP(F:F,[1]PdC!$J$5:$T$1165,17,0)</f>
        <v>#N/A</v>
      </c>
      <c r="M606" s="40"/>
      <c r="N606" s="22"/>
      <c r="Q606" s="1">
        <f>+IFERROR(VLOOKUP(C606,#REF!,3,0),0)</f>
        <v>0</v>
      </c>
      <c r="T606" s="1" t="e">
        <f>VLOOKUP(F:F,[1]PdC!$F$5:$AE$1164,31,0)</f>
        <v>#REF!</v>
      </c>
      <c r="W606" s="33"/>
    </row>
    <row r="607" spans="1:23" ht="15" customHeight="1" x14ac:dyDescent="0.25">
      <c r="A607" s="34" t="s">
        <v>1241</v>
      </c>
      <c r="B607" s="29" t="s">
        <v>8</v>
      </c>
      <c r="C607" s="70" t="s">
        <v>1350</v>
      </c>
      <c r="D607" s="70">
        <v>71810000105</v>
      </c>
      <c r="E607" s="30" t="s">
        <v>1378</v>
      </c>
      <c r="F607" s="30" t="s">
        <v>1378</v>
      </c>
      <c r="G607" s="31" t="s">
        <v>1379</v>
      </c>
      <c r="H607" s="29" t="s">
        <v>18</v>
      </c>
      <c r="I607" s="63">
        <v>0</v>
      </c>
      <c r="J607" s="63"/>
      <c r="K607" s="63">
        <v>0</v>
      </c>
      <c r="L607" s="33" t="e">
        <f>VLOOKUP(F:F,[1]PdC!$J$5:$T$1165,17,0)</f>
        <v>#N/A</v>
      </c>
      <c r="M607" s="40"/>
      <c r="N607" s="22"/>
      <c r="Q607" s="1">
        <f>+IFERROR(VLOOKUP(C607,#REF!,3,0),0)</f>
        <v>0</v>
      </c>
      <c r="T607" s="1" t="e">
        <f>VLOOKUP(F:F,[1]PdC!$F$5:$AE$1164,31,0)</f>
        <v>#REF!</v>
      </c>
      <c r="W607" s="33"/>
    </row>
    <row r="608" spans="1:23" ht="15" customHeight="1" x14ac:dyDescent="0.25">
      <c r="A608" s="34" t="s">
        <v>1241</v>
      </c>
      <c r="B608" s="29" t="s">
        <v>8</v>
      </c>
      <c r="C608" s="70" t="s">
        <v>1350</v>
      </c>
      <c r="D608" s="70">
        <v>71810000110</v>
      </c>
      <c r="E608" s="30" t="s">
        <v>1380</v>
      </c>
      <c r="F608" s="30" t="s">
        <v>1380</v>
      </c>
      <c r="G608" s="31" t="s">
        <v>1381</v>
      </c>
      <c r="H608" s="29" t="s">
        <v>18</v>
      </c>
      <c r="I608" s="63">
        <v>0</v>
      </c>
      <c r="J608" s="63"/>
      <c r="K608" s="63">
        <v>0</v>
      </c>
      <c r="L608" s="33"/>
      <c r="M608" s="46"/>
      <c r="N608" s="22"/>
      <c r="Q608" s="1">
        <f>+IFERROR(VLOOKUP(C608,#REF!,3,0),0)</f>
        <v>0</v>
      </c>
      <c r="T608" s="1" t="e">
        <f>VLOOKUP(F:F,[1]PdC!$F$5:$AE$1164,31,0)</f>
        <v>#REF!</v>
      </c>
      <c r="W608" s="33"/>
    </row>
    <row r="609" spans="1:23" ht="15" customHeight="1" x14ac:dyDescent="0.25">
      <c r="A609" s="34" t="s">
        <v>1241</v>
      </c>
      <c r="B609" s="29" t="s">
        <v>8</v>
      </c>
      <c r="C609" s="70" t="s">
        <v>1382</v>
      </c>
      <c r="D609" s="70">
        <v>71810000115</v>
      </c>
      <c r="E609" s="30" t="s">
        <v>1383</v>
      </c>
      <c r="F609" s="30" t="s">
        <v>1383</v>
      </c>
      <c r="G609" s="31" t="s">
        <v>1384</v>
      </c>
      <c r="H609" s="29" t="s">
        <v>18</v>
      </c>
      <c r="I609" s="63">
        <v>0</v>
      </c>
      <c r="J609" s="63"/>
      <c r="K609" s="63">
        <v>0</v>
      </c>
      <c r="L609" s="33"/>
      <c r="M609" s="46"/>
      <c r="N609" s="22"/>
      <c r="Q609" s="1">
        <f>+IFERROR(VLOOKUP(C609,#REF!,3,0),0)</f>
        <v>0</v>
      </c>
      <c r="T609" s="1" t="e">
        <f>VLOOKUP(F:F,[1]PdC!$F$5:$AE$1164,31,0)</f>
        <v>#REF!</v>
      </c>
      <c r="W609" s="33"/>
    </row>
    <row r="610" spans="1:23" ht="15" customHeight="1" x14ac:dyDescent="0.25">
      <c r="A610" s="34" t="s">
        <v>1241</v>
      </c>
      <c r="B610" s="29" t="s">
        <v>8</v>
      </c>
      <c r="C610" s="70" t="s">
        <v>1385</v>
      </c>
      <c r="D610" s="70">
        <v>71810000120</v>
      </c>
      <c r="E610" s="30" t="s">
        <v>1386</v>
      </c>
      <c r="F610" s="30" t="s">
        <v>1386</v>
      </c>
      <c r="G610" s="31" t="s">
        <v>1387</v>
      </c>
      <c r="H610" s="29" t="s">
        <v>18</v>
      </c>
      <c r="I610" s="63">
        <v>0</v>
      </c>
      <c r="J610" s="63"/>
      <c r="K610" s="63">
        <v>0</v>
      </c>
      <c r="L610" s="33" t="e">
        <f>VLOOKUP(F:F,[1]PdC!$J$5:$T$1165,17,0)</f>
        <v>#N/A</v>
      </c>
      <c r="M610" s="40"/>
      <c r="N610" s="22"/>
      <c r="Q610" s="1">
        <f>+IFERROR(VLOOKUP(C610,#REF!,3,0),0)</f>
        <v>0</v>
      </c>
      <c r="T610" s="1" t="e">
        <f>VLOOKUP(F:F,[1]PdC!$F$5:$AE$1164,31,0)</f>
        <v>#REF!</v>
      </c>
      <c r="W610" s="33"/>
    </row>
    <row r="611" spans="1:23" ht="15" customHeight="1" x14ac:dyDescent="0.25">
      <c r="A611" s="34" t="s">
        <v>1241</v>
      </c>
      <c r="B611" s="29" t="s">
        <v>8</v>
      </c>
      <c r="C611" s="70" t="s">
        <v>1336</v>
      </c>
      <c r="D611" s="70"/>
      <c r="E611" s="30" t="s">
        <v>1388</v>
      </c>
      <c r="F611" s="30" t="s">
        <v>1388</v>
      </c>
      <c r="G611" s="31" t="s">
        <v>1389</v>
      </c>
      <c r="H611" s="29" t="s">
        <v>18</v>
      </c>
      <c r="I611" s="63">
        <v>0</v>
      </c>
      <c r="J611" s="63"/>
      <c r="K611" s="63">
        <v>0</v>
      </c>
      <c r="L611" s="33"/>
      <c r="M611" s="46"/>
      <c r="N611" s="22"/>
      <c r="Q611" s="1">
        <f>+IFERROR(VLOOKUP(C611,#REF!,3,0),0)</f>
        <v>0</v>
      </c>
      <c r="T611" s="1" t="e">
        <f>VLOOKUP(F:F,[1]PdC!$F$5:$AE$1164,31,0)</f>
        <v>#N/A</v>
      </c>
      <c r="W611" s="33"/>
    </row>
    <row r="612" spans="1:23" ht="15" customHeight="1" x14ac:dyDescent="0.25">
      <c r="A612" s="34" t="s">
        <v>1241</v>
      </c>
      <c r="B612" s="64" t="s">
        <v>8</v>
      </c>
      <c r="C612" s="65"/>
      <c r="D612" s="65">
        <v>721</v>
      </c>
      <c r="E612" s="66" t="s">
        <v>1390</v>
      </c>
      <c r="F612" s="66" t="s">
        <v>1390</v>
      </c>
      <c r="G612" s="67" t="s">
        <v>1391</v>
      </c>
      <c r="H612" s="67" t="s">
        <v>11</v>
      </c>
      <c r="I612" s="68">
        <v>0</v>
      </c>
      <c r="J612" s="68"/>
      <c r="K612" s="68">
        <v>0</v>
      </c>
      <c r="L612" s="33" t="e">
        <f>VLOOKUP(F:F,[1]PdC!$J$5:$T$1165,17,0)</f>
        <v>#REF!</v>
      </c>
      <c r="M612" s="40"/>
      <c r="N612" s="22"/>
      <c r="Q612" s="1">
        <f>+IFERROR(VLOOKUP(C612,#REF!,3,0),0)</f>
        <v>0</v>
      </c>
      <c r="T612" s="1" t="e">
        <f>VLOOKUP(F:F,[1]PdC!$F$5:$AE$1164,31,0)</f>
        <v>#REF!</v>
      </c>
      <c r="W612" s="33"/>
    </row>
    <row r="613" spans="1:23" ht="15" customHeight="1" x14ac:dyDescent="0.25">
      <c r="A613" s="34" t="s">
        <v>1241</v>
      </c>
      <c r="B613" s="23" t="s">
        <v>8</v>
      </c>
      <c r="C613" s="24"/>
      <c r="D613" s="24">
        <v>721105</v>
      </c>
      <c r="E613" s="25" t="s">
        <v>1392</v>
      </c>
      <c r="F613" s="25" t="s">
        <v>1392</v>
      </c>
      <c r="G613" s="26" t="s">
        <v>1393</v>
      </c>
      <c r="H613" s="26" t="s">
        <v>11</v>
      </c>
      <c r="I613" s="27">
        <v>0</v>
      </c>
      <c r="J613" s="27"/>
      <c r="K613" s="27">
        <v>0</v>
      </c>
      <c r="L613" s="33" t="e">
        <f>VLOOKUP(F:F,[1]PdC!$J$5:$T$1165,17,0)</f>
        <v>#N/A</v>
      </c>
      <c r="M613" s="46"/>
      <c r="N613" s="22"/>
      <c r="Q613" s="1">
        <f>+IFERROR(VLOOKUP(C613,#REF!,3,0),0)</f>
        <v>0</v>
      </c>
      <c r="S613" s="86"/>
      <c r="T613" s="1" t="e">
        <f>VLOOKUP(F:F,[1]PdC!$F$5:$AE$1164,31,0)</f>
        <v>#REF!</v>
      </c>
      <c r="W613" s="33"/>
    </row>
    <row r="614" spans="1:23" ht="15" customHeight="1" x14ac:dyDescent="0.25">
      <c r="A614" s="34" t="s">
        <v>1241</v>
      </c>
      <c r="B614" s="29" t="s">
        <v>8</v>
      </c>
      <c r="C614" s="70" t="s">
        <v>1394</v>
      </c>
      <c r="D614" s="70">
        <v>72110500010</v>
      </c>
      <c r="E614" s="30" t="s">
        <v>1395</v>
      </c>
      <c r="F614" s="30" t="s">
        <v>1395</v>
      </c>
      <c r="G614" s="31" t="s">
        <v>1396</v>
      </c>
      <c r="H614" s="29" t="s">
        <v>18</v>
      </c>
      <c r="I614" s="63">
        <v>44222907.259999998</v>
      </c>
      <c r="J614" s="63"/>
      <c r="K614" s="63">
        <v>44222907.259999998</v>
      </c>
      <c r="L614" s="33" t="e">
        <f>VLOOKUP(F:F,[1]PdC!$J$5:$T$1165,17,0)</f>
        <v>#N/A</v>
      </c>
      <c r="M614" s="40"/>
      <c r="N614" s="22"/>
      <c r="Q614" s="1">
        <f>+IFERROR(VLOOKUP(C614,#REF!,3,0),0)</f>
        <v>0</v>
      </c>
      <c r="T614" s="1" t="e">
        <f>VLOOKUP(F:F,[1]PdC!$F$5:$AE$1164,31,0)</f>
        <v>#REF!</v>
      </c>
      <c r="W614" s="33"/>
    </row>
    <row r="615" spans="1:23" ht="15" customHeight="1" x14ac:dyDescent="0.25">
      <c r="A615" s="34" t="s">
        <v>1241</v>
      </c>
      <c r="B615" s="29" t="s">
        <v>8</v>
      </c>
      <c r="C615" s="70" t="s">
        <v>1394</v>
      </c>
      <c r="D615" s="70">
        <v>72110500020</v>
      </c>
      <c r="E615" s="30" t="s">
        <v>1397</v>
      </c>
      <c r="F615" s="30" t="s">
        <v>1397</v>
      </c>
      <c r="G615" s="31" t="s">
        <v>1398</v>
      </c>
      <c r="H615" s="29" t="s">
        <v>18</v>
      </c>
      <c r="I615" s="63">
        <v>12453779.4</v>
      </c>
      <c r="J615" s="63"/>
      <c r="K615" s="63">
        <v>12453779.4</v>
      </c>
      <c r="L615" s="33" t="e">
        <f>VLOOKUP(F:F,[1]PdC!$J$5:$T$1165,17,0)</f>
        <v>#N/A</v>
      </c>
      <c r="M615" s="46"/>
      <c r="N615" s="22"/>
      <c r="Q615" s="1">
        <f>+IFERROR(VLOOKUP(C615,#REF!,3,0),0)</f>
        <v>0</v>
      </c>
      <c r="T615" s="1" t="e">
        <f>VLOOKUP(F:F,[1]PdC!$F$5:$AE$1164,31,0)</f>
        <v>#REF!</v>
      </c>
      <c r="W615" s="33"/>
    </row>
    <row r="616" spans="1:23" ht="15" customHeight="1" x14ac:dyDescent="0.25">
      <c r="A616" s="34" t="s">
        <v>1241</v>
      </c>
      <c r="B616" s="29" t="s">
        <v>8</v>
      </c>
      <c r="C616" s="70" t="s">
        <v>1394</v>
      </c>
      <c r="D616" s="70">
        <v>72110500030</v>
      </c>
      <c r="E616" s="30" t="s">
        <v>1399</v>
      </c>
      <c r="F616" s="30" t="s">
        <v>1399</v>
      </c>
      <c r="G616" s="31" t="s">
        <v>1400</v>
      </c>
      <c r="H616" s="29" t="s">
        <v>18</v>
      </c>
      <c r="I616" s="63">
        <v>2486398.9900000002</v>
      </c>
      <c r="J616" s="63"/>
      <c r="K616" s="63">
        <v>2486398.9900000002</v>
      </c>
      <c r="L616" s="33" t="e">
        <f>VLOOKUP(F:F,[1]PdC!$J$5:$T$1165,17,0)</f>
        <v>#N/A</v>
      </c>
      <c r="M616" s="40"/>
      <c r="N616" s="22"/>
      <c r="Q616" s="1">
        <f>+IFERROR(VLOOKUP(C616,#REF!,3,0),0)</f>
        <v>0</v>
      </c>
      <c r="T616" s="1" t="e">
        <f>VLOOKUP(F:F,[1]PdC!$F$5:$AE$1164,31,0)</f>
        <v>#REF!</v>
      </c>
      <c r="W616" s="33"/>
    </row>
    <row r="617" spans="1:23" ht="15" customHeight="1" x14ac:dyDescent="0.25">
      <c r="A617" s="16"/>
      <c r="B617" s="29" t="s">
        <v>8</v>
      </c>
      <c r="C617" s="70" t="s">
        <v>1394</v>
      </c>
      <c r="D617" s="70">
        <v>72110500040</v>
      </c>
      <c r="E617" s="30" t="s">
        <v>1401</v>
      </c>
      <c r="F617" s="30" t="s">
        <v>1401</v>
      </c>
      <c r="G617" s="31" t="s">
        <v>1402</v>
      </c>
      <c r="H617" s="29" t="s">
        <v>18</v>
      </c>
      <c r="I617" s="63">
        <v>730721.32</v>
      </c>
      <c r="J617" s="63">
        <v>0</v>
      </c>
      <c r="K617" s="63">
        <v>730721.32</v>
      </c>
      <c r="L617" s="33" t="e">
        <f>VLOOKUP(F:F,[1]PdC!$J$5:$T$1165,17,0)</f>
        <v>#N/A</v>
      </c>
      <c r="M617" s="46"/>
      <c r="N617" s="22"/>
      <c r="Q617" s="1">
        <f>+IFERROR(VLOOKUP(C617,#REF!,3,0),0)</f>
        <v>0</v>
      </c>
      <c r="T617" s="1" t="e">
        <f>VLOOKUP(F:F,[1]PdC!$F$5:$AE$1164,31,0)</f>
        <v>#REF!</v>
      </c>
      <c r="W617" s="33"/>
    </row>
    <row r="618" spans="1:23" ht="15" customHeight="1" x14ac:dyDescent="0.25">
      <c r="A618" s="34" t="s">
        <v>1219</v>
      </c>
      <c r="B618" s="29" t="s">
        <v>8</v>
      </c>
      <c r="C618" s="70" t="s">
        <v>1394</v>
      </c>
      <c r="D618" s="70">
        <v>72110500050</v>
      </c>
      <c r="E618" s="30" t="s">
        <v>1403</v>
      </c>
      <c r="F618" s="30" t="s">
        <v>1403</v>
      </c>
      <c r="G618" s="31" t="s">
        <v>1404</v>
      </c>
      <c r="H618" s="29" t="s">
        <v>18</v>
      </c>
      <c r="I618" s="63">
        <v>139487.4</v>
      </c>
      <c r="J618" s="63"/>
      <c r="K618" s="63">
        <v>139487.4</v>
      </c>
      <c r="L618" s="33" t="e">
        <f>VLOOKUP(F:F,[1]PdC!$J$5:$T$1165,17,0)</f>
        <v>#N/A</v>
      </c>
      <c r="M618" s="46"/>
      <c r="N618" s="22"/>
      <c r="Q618" s="1">
        <f>+IFERROR(VLOOKUP(C618,#REF!,3,0),0)</f>
        <v>0</v>
      </c>
      <c r="T618" s="1" t="e">
        <f>VLOOKUP(F:F,[1]PdC!$F$5:$AE$1164,31,0)</f>
        <v>#REF!</v>
      </c>
      <c r="W618" s="33"/>
    </row>
    <row r="619" spans="1:23" ht="15" customHeight="1" x14ac:dyDescent="0.25">
      <c r="A619" s="34" t="s">
        <v>1219</v>
      </c>
      <c r="B619" s="29" t="s">
        <v>8</v>
      </c>
      <c r="C619" s="70" t="s">
        <v>1394</v>
      </c>
      <c r="D619" s="70">
        <v>72110500060</v>
      </c>
      <c r="E619" s="30" t="s">
        <v>1405</v>
      </c>
      <c r="F619" s="30" t="s">
        <v>1405</v>
      </c>
      <c r="G619" s="31" t="s">
        <v>1406</v>
      </c>
      <c r="H619" s="29" t="s">
        <v>18</v>
      </c>
      <c r="I619" s="63">
        <v>0</v>
      </c>
      <c r="J619" s="63"/>
      <c r="K619" s="63">
        <v>0</v>
      </c>
      <c r="L619" s="33" t="e">
        <f>VLOOKUP(F:F,[1]PdC!$J$5:$T$1165,17,0)</f>
        <v>#N/A</v>
      </c>
      <c r="M619" s="46"/>
      <c r="N619" s="22"/>
      <c r="Q619" s="1">
        <f>+IFERROR(VLOOKUP(C619,#REF!,3,0),0)</f>
        <v>0</v>
      </c>
      <c r="T619" s="1" t="e">
        <f>VLOOKUP(F:F,[1]PdC!$F$5:$AE$1164,31,0)</f>
        <v>#REF!</v>
      </c>
      <c r="W619" s="33"/>
    </row>
    <row r="620" spans="1:23" ht="15" customHeight="1" x14ac:dyDescent="0.25">
      <c r="A620" s="34" t="s">
        <v>1219</v>
      </c>
      <c r="B620" s="29" t="s">
        <v>8</v>
      </c>
      <c r="C620" s="70" t="s">
        <v>1394</v>
      </c>
      <c r="D620" s="70">
        <v>72110500070</v>
      </c>
      <c r="E620" s="30" t="s">
        <v>1407</v>
      </c>
      <c r="F620" s="30" t="s">
        <v>1407</v>
      </c>
      <c r="G620" s="31" t="s">
        <v>1408</v>
      </c>
      <c r="H620" s="29" t="s">
        <v>18</v>
      </c>
      <c r="I620" s="63">
        <v>0</v>
      </c>
      <c r="J620" s="63"/>
      <c r="K620" s="63">
        <v>0</v>
      </c>
      <c r="L620" s="33" t="e">
        <f>VLOOKUP(F:F,[1]PdC!$J$5:$T$1165,17,0)</f>
        <v>#N/A</v>
      </c>
      <c r="M620" s="46"/>
      <c r="N620" s="22"/>
      <c r="Q620" s="1">
        <f>+IFERROR(VLOOKUP(C620,#REF!,3,0),0)</f>
        <v>0</v>
      </c>
      <c r="T620" s="1" t="e">
        <f>VLOOKUP(F:F,[1]PdC!$F$5:$AE$1164,31,0)</f>
        <v>#REF!</v>
      </c>
      <c r="W620" s="33"/>
    </row>
    <row r="621" spans="1:23" ht="15" customHeight="1" x14ac:dyDescent="0.25">
      <c r="A621" s="34" t="s">
        <v>1219</v>
      </c>
      <c r="B621" s="29" t="s">
        <v>8</v>
      </c>
      <c r="C621" s="70" t="s">
        <v>1394</v>
      </c>
      <c r="D621" s="70">
        <v>72110500080</v>
      </c>
      <c r="E621" s="30" t="s">
        <v>1409</v>
      </c>
      <c r="F621" s="30" t="s">
        <v>1409</v>
      </c>
      <c r="G621" s="31" t="s">
        <v>1410</v>
      </c>
      <c r="H621" s="29" t="s">
        <v>18</v>
      </c>
      <c r="I621" s="63">
        <v>16069944.16</v>
      </c>
      <c r="J621" s="63"/>
      <c r="K621" s="63">
        <v>16069944.16</v>
      </c>
      <c r="L621" s="33" t="e">
        <f>VLOOKUP(F:F,[1]PdC!$J$5:$T$1165,17,0)</f>
        <v>#N/A</v>
      </c>
      <c r="M621" s="46"/>
      <c r="N621" s="22"/>
      <c r="Q621" s="1">
        <f>+IFERROR(VLOOKUP(C621,#REF!,3,0),0)</f>
        <v>0</v>
      </c>
      <c r="T621" s="1" t="e">
        <f>VLOOKUP(F:F,[1]PdC!$F$5:$AE$1164,31,0)</f>
        <v>#REF!</v>
      </c>
      <c r="W621" s="33"/>
    </row>
    <row r="622" spans="1:23" ht="15" customHeight="1" x14ac:dyDescent="0.25">
      <c r="A622" s="34" t="s">
        <v>1219</v>
      </c>
      <c r="B622" s="29" t="s">
        <v>8</v>
      </c>
      <c r="C622" s="70" t="s">
        <v>1411</v>
      </c>
      <c r="D622" s="70">
        <v>72110500110</v>
      </c>
      <c r="E622" s="30" t="s">
        <v>1412</v>
      </c>
      <c r="F622" s="30" t="s">
        <v>1412</v>
      </c>
      <c r="G622" s="31" t="s">
        <v>1413</v>
      </c>
      <c r="H622" s="29" t="s">
        <v>18</v>
      </c>
      <c r="I622" s="63">
        <v>4475832.4800000004</v>
      </c>
      <c r="J622" s="63"/>
      <c r="K622" s="63">
        <v>4475832.4800000004</v>
      </c>
      <c r="L622" s="33" t="e">
        <f>VLOOKUP(F:F,[1]PdC!$J$5:$T$1165,17,0)</f>
        <v>#N/A</v>
      </c>
      <c r="M622" s="46"/>
      <c r="N622" s="22"/>
      <c r="Q622" s="1">
        <f>+IFERROR(VLOOKUP(C622,#REF!,3,0),0)</f>
        <v>0</v>
      </c>
      <c r="T622" s="1" t="e">
        <f>VLOOKUP(F:F,[1]PdC!$F$5:$AE$1164,31,0)</f>
        <v>#REF!</v>
      </c>
      <c r="W622" s="33"/>
    </row>
    <row r="623" spans="1:23" ht="15" customHeight="1" x14ac:dyDescent="0.25">
      <c r="A623" s="34" t="s">
        <v>1219</v>
      </c>
      <c r="B623" s="29" t="s">
        <v>8</v>
      </c>
      <c r="C623" s="70" t="s">
        <v>1411</v>
      </c>
      <c r="D623" s="70">
        <v>72110500120</v>
      </c>
      <c r="E623" s="30" t="s">
        <v>1414</v>
      </c>
      <c r="F623" s="30" t="s">
        <v>1414</v>
      </c>
      <c r="G623" s="31" t="s">
        <v>1415</v>
      </c>
      <c r="H623" s="29" t="s">
        <v>18</v>
      </c>
      <c r="I623" s="63">
        <v>2142835.7799999998</v>
      </c>
      <c r="J623" s="63"/>
      <c r="K623" s="63">
        <v>2142835.7799999998</v>
      </c>
      <c r="L623" s="33" t="e">
        <f>VLOOKUP(F:F,[1]PdC!$J$5:$T$1165,17,0)</f>
        <v>#N/A</v>
      </c>
      <c r="M623" s="46"/>
      <c r="N623" s="22"/>
      <c r="Q623" s="1">
        <f>+IFERROR(VLOOKUP(C623,#REF!,3,0),0)</f>
        <v>0</v>
      </c>
      <c r="T623" s="1" t="e">
        <f>VLOOKUP(F:F,[1]PdC!$F$5:$AE$1164,31,0)</f>
        <v>#REF!</v>
      </c>
      <c r="W623" s="33"/>
    </row>
    <row r="624" spans="1:23" ht="15" customHeight="1" x14ac:dyDescent="0.25">
      <c r="A624" s="34" t="s">
        <v>1219</v>
      </c>
      <c r="B624" s="29" t="s">
        <v>8</v>
      </c>
      <c r="C624" s="70" t="s">
        <v>1411</v>
      </c>
      <c r="D624" s="70">
        <v>72110500130</v>
      </c>
      <c r="E624" s="30" t="s">
        <v>1416</v>
      </c>
      <c r="F624" s="30" t="s">
        <v>1416</v>
      </c>
      <c r="G624" s="31" t="s">
        <v>1417</v>
      </c>
      <c r="H624" s="29" t="s">
        <v>18</v>
      </c>
      <c r="I624" s="63">
        <v>434800.12</v>
      </c>
      <c r="J624" s="63"/>
      <c r="K624" s="63">
        <v>434800.12</v>
      </c>
      <c r="L624" s="33" t="e">
        <f>VLOOKUP(F:F,[1]PdC!$J$5:$T$1165,17,0)</f>
        <v>#N/A</v>
      </c>
      <c r="M624" s="46"/>
      <c r="N624" s="22"/>
      <c r="Q624" s="1">
        <f>+IFERROR(VLOOKUP(C624,#REF!,3,0),0)</f>
        <v>0</v>
      </c>
      <c r="T624" s="1" t="e">
        <f>VLOOKUP(F:F,[1]PdC!$F$5:$AE$1164,31,0)</f>
        <v>#REF!</v>
      </c>
      <c r="W624" s="33"/>
    </row>
    <row r="625" spans="1:23" ht="15" customHeight="1" x14ac:dyDescent="0.25">
      <c r="A625" s="34" t="s">
        <v>1219</v>
      </c>
      <c r="B625" s="29" t="s">
        <v>8</v>
      </c>
      <c r="C625" s="70" t="s">
        <v>1411</v>
      </c>
      <c r="D625" s="70">
        <v>72110500140</v>
      </c>
      <c r="E625" s="30" t="s">
        <v>1418</v>
      </c>
      <c r="F625" s="30" t="s">
        <v>1418</v>
      </c>
      <c r="G625" s="31" t="s">
        <v>1419</v>
      </c>
      <c r="H625" s="29" t="s">
        <v>18</v>
      </c>
      <c r="I625" s="63">
        <v>127782.27</v>
      </c>
      <c r="J625" s="63"/>
      <c r="K625" s="63">
        <v>127782.27</v>
      </c>
      <c r="L625" s="33" t="e">
        <f>VLOOKUP(F:F,[1]PdC!$J$5:$T$1165,17,0)</f>
        <v>#N/A</v>
      </c>
      <c r="M625" s="46"/>
      <c r="N625" s="22"/>
      <c r="Q625" s="1">
        <f>+IFERROR(VLOOKUP(C625,#REF!,3,0),0)</f>
        <v>0</v>
      </c>
      <c r="T625" s="1" t="e">
        <f>VLOOKUP(F:F,[1]PdC!$F$5:$AE$1164,31,0)</f>
        <v>#REF!</v>
      </c>
      <c r="W625" s="33"/>
    </row>
    <row r="626" spans="1:23" ht="15" customHeight="1" x14ac:dyDescent="0.25">
      <c r="A626" s="34" t="s">
        <v>1241</v>
      </c>
      <c r="B626" s="29" t="s">
        <v>8</v>
      </c>
      <c r="C626" s="70" t="s">
        <v>1411</v>
      </c>
      <c r="D626" s="70">
        <v>72110500150</v>
      </c>
      <c r="E626" s="30" t="s">
        <v>1420</v>
      </c>
      <c r="F626" s="30" t="s">
        <v>1420</v>
      </c>
      <c r="G626" s="31" t="s">
        <v>1421</v>
      </c>
      <c r="H626" s="29" t="s">
        <v>18</v>
      </c>
      <c r="I626" s="63">
        <v>11734.72</v>
      </c>
      <c r="J626" s="63"/>
      <c r="K626" s="63">
        <v>11734.72</v>
      </c>
      <c r="L626" s="33" t="e">
        <f>VLOOKUP(F:F,[1]PdC!$J$5:$T$1165,17,0)</f>
        <v>#N/A</v>
      </c>
      <c r="M626" s="40"/>
      <c r="N626" s="22"/>
      <c r="Q626" s="1">
        <f>+IFERROR(VLOOKUP(C626,#REF!,3,0),0)</f>
        <v>0</v>
      </c>
      <c r="T626" s="1" t="e">
        <f>VLOOKUP(F:F,[1]PdC!$F$5:$AE$1164,31,0)</f>
        <v>#REF!</v>
      </c>
      <c r="W626" s="33"/>
    </row>
    <row r="627" spans="1:23" ht="15" customHeight="1" x14ac:dyDescent="0.25">
      <c r="A627" s="34" t="s">
        <v>1241</v>
      </c>
      <c r="B627" s="29" t="s">
        <v>8</v>
      </c>
      <c r="C627" s="70" t="s">
        <v>1411</v>
      </c>
      <c r="D627" s="70">
        <v>72110500160</v>
      </c>
      <c r="E627" s="30" t="s">
        <v>1422</v>
      </c>
      <c r="F627" s="30" t="s">
        <v>1422</v>
      </c>
      <c r="G627" s="31" t="s">
        <v>1423</v>
      </c>
      <c r="H627" s="29" t="s">
        <v>18</v>
      </c>
      <c r="I627" s="63">
        <v>0</v>
      </c>
      <c r="J627" s="63"/>
      <c r="K627" s="63">
        <v>0</v>
      </c>
      <c r="L627" s="33"/>
      <c r="M627" s="46"/>
      <c r="N627" s="22"/>
      <c r="Q627" s="1">
        <f>+IFERROR(VLOOKUP(C627,#REF!,3,0),0)</f>
        <v>0</v>
      </c>
      <c r="T627" s="1" t="e">
        <f>VLOOKUP(F:F,[1]PdC!$F$5:$AE$1164,31,0)</f>
        <v>#REF!</v>
      </c>
      <c r="W627" s="33"/>
    </row>
    <row r="628" spans="1:23" ht="15" customHeight="1" x14ac:dyDescent="0.25">
      <c r="A628" s="34" t="s">
        <v>1241</v>
      </c>
      <c r="B628" s="29" t="s">
        <v>8</v>
      </c>
      <c r="C628" s="70" t="s">
        <v>1411</v>
      </c>
      <c r="D628" s="70">
        <v>72110500170</v>
      </c>
      <c r="E628" s="30" t="s">
        <v>1424</v>
      </c>
      <c r="F628" s="30" t="s">
        <v>1424</v>
      </c>
      <c r="G628" s="31" t="s">
        <v>1425</v>
      </c>
      <c r="H628" s="29" t="s">
        <v>18</v>
      </c>
      <c r="I628" s="63">
        <v>0</v>
      </c>
      <c r="J628" s="63"/>
      <c r="K628" s="63">
        <v>0</v>
      </c>
      <c r="L628" s="33"/>
      <c r="M628" s="46"/>
      <c r="N628" s="22"/>
      <c r="Q628" s="1">
        <f>+IFERROR(VLOOKUP(C628,#REF!,3,0),0)</f>
        <v>0</v>
      </c>
      <c r="T628" s="1" t="e">
        <f>VLOOKUP(F:F,[1]PdC!$F$5:$AE$1164,31,0)</f>
        <v>#REF!</v>
      </c>
      <c r="W628" s="33"/>
    </row>
    <row r="629" spans="1:23" ht="15" customHeight="1" x14ac:dyDescent="0.25">
      <c r="A629" s="34" t="s">
        <v>1241</v>
      </c>
      <c r="B629" s="29" t="s">
        <v>8</v>
      </c>
      <c r="C629" s="70" t="s">
        <v>1411</v>
      </c>
      <c r="D629" s="70">
        <v>72110500180</v>
      </c>
      <c r="E629" s="30" t="s">
        <v>1426</v>
      </c>
      <c r="F629" s="30" t="s">
        <v>1426</v>
      </c>
      <c r="G629" s="31" t="s">
        <v>1427</v>
      </c>
      <c r="H629" s="29" t="s">
        <v>18</v>
      </c>
      <c r="I629" s="63">
        <v>1946238.76</v>
      </c>
      <c r="J629" s="63"/>
      <c r="K629" s="63">
        <v>1946238.76</v>
      </c>
      <c r="L629" s="33" t="e">
        <f>VLOOKUP(F:F,[1]PdC!$J$5:$T$1165,17,0)</f>
        <v>#N/A</v>
      </c>
      <c r="M629" s="40"/>
      <c r="N629" s="22"/>
      <c r="Q629" s="1">
        <f>+IFERROR(VLOOKUP(C629,#REF!,3,0),0)</f>
        <v>0</v>
      </c>
      <c r="T629" s="1" t="e">
        <f>VLOOKUP(F:F,[1]PdC!$F$5:$AE$1164,31,0)</f>
        <v>#REF!</v>
      </c>
      <c r="W629" s="33"/>
    </row>
    <row r="630" spans="1:23" ht="15" customHeight="1" x14ac:dyDescent="0.25">
      <c r="A630" s="34" t="s">
        <v>1241</v>
      </c>
      <c r="B630" s="29" t="s">
        <v>8</v>
      </c>
      <c r="C630" s="70" t="s">
        <v>1428</v>
      </c>
      <c r="D630" s="70">
        <v>72110500210</v>
      </c>
      <c r="E630" s="30" t="s">
        <v>1429</v>
      </c>
      <c r="F630" s="30" t="s">
        <v>1429</v>
      </c>
      <c r="G630" s="31" t="s">
        <v>1430</v>
      </c>
      <c r="H630" s="29" t="s">
        <v>18</v>
      </c>
      <c r="I630" s="63">
        <v>55925270.159999996</v>
      </c>
      <c r="J630" s="63"/>
      <c r="K630" s="63">
        <v>55925270.159999996</v>
      </c>
      <c r="L630" s="33"/>
      <c r="M630" s="46"/>
      <c r="N630" s="22"/>
      <c r="Q630" s="1">
        <f>+IFERROR(VLOOKUP(C630,#REF!,3,0),0)</f>
        <v>0</v>
      </c>
      <c r="T630" s="1" t="e">
        <f>VLOOKUP(F:F,[1]PdC!$F$5:$AE$1164,31,0)</f>
        <v>#REF!</v>
      </c>
      <c r="W630" s="33"/>
    </row>
    <row r="631" spans="1:23" ht="26.25" customHeight="1" x14ac:dyDescent="0.25">
      <c r="A631" s="34" t="s">
        <v>1241</v>
      </c>
      <c r="B631" s="29" t="s">
        <v>8</v>
      </c>
      <c r="C631" s="70" t="s">
        <v>1428</v>
      </c>
      <c r="D631" s="70">
        <v>72110500235</v>
      </c>
      <c r="E631" s="30" t="s">
        <v>1431</v>
      </c>
      <c r="F631" s="30"/>
      <c r="G631" s="31" t="s">
        <v>1432</v>
      </c>
      <c r="H631" s="29" t="s">
        <v>18</v>
      </c>
      <c r="I631" s="63">
        <v>0</v>
      </c>
      <c r="J631" s="63"/>
      <c r="K631" s="63">
        <v>0</v>
      </c>
      <c r="L631" s="33" t="e">
        <f>VLOOKUP(F:F,[1]PdC!$J$5:$T$1165,17,0)</f>
        <v>#N/A</v>
      </c>
      <c r="M631" s="40"/>
      <c r="N631" s="22"/>
      <c r="Q631" s="1">
        <f>+IFERROR(VLOOKUP(C631,#REF!,3,0),0)</f>
        <v>0</v>
      </c>
      <c r="T631" s="1" t="e">
        <f>VLOOKUP(F:F,[1]PdC!$F$5:$AE$1164,31,0)</f>
        <v>#REF!</v>
      </c>
      <c r="W631" s="33"/>
    </row>
    <row r="632" spans="1:23" ht="15" customHeight="1" x14ac:dyDescent="0.25">
      <c r="A632" s="34" t="s">
        <v>1241</v>
      </c>
      <c r="B632" s="29" t="s">
        <v>8</v>
      </c>
      <c r="C632" s="70" t="s">
        <v>1428</v>
      </c>
      <c r="D632" s="70">
        <v>72110500245</v>
      </c>
      <c r="E632" s="30" t="s">
        <v>1433</v>
      </c>
      <c r="F632" s="30"/>
      <c r="G632" s="31" t="s">
        <v>1434</v>
      </c>
      <c r="H632" s="29" t="s">
        <v>18</v>
      </c>
      <c r="I632" s="63">
        <v>0</v>
      </c>
      <c r="J632" s="63"/>
      <c r="K632" s="63">
        <v>0</v>
      </c>
      <c r="L632" s="33" t="e">
        <f>VLOOKUP(F:F,[1]PdC!$J$5:$T$1165,17,0)</f>
        <v>#N/A</v>
      </c>
      <c r="M632" s="46"/>
      <c r="N632" s="22"/>
      <c r="Q632" s="1">
        <f>+IFERROR(VLOOKUP(C632,#REF!,3,0),0)</f>
        <v>0</v>
      </c>
      <c r="T632" s="1" t="e">
        <f>VLOOKUP(F:F,[1]PdC!$F$5:$AE$1164,31,0)</f>
        <v>#REF!</v>
      </c>
      <c r="W632" s="33"/>
    </row>
    <row r="633" spans="1:23" ht="15" customHeight="1" x14ac:dyDescent="0.25">
      <c r="A633" s="34" t="s">
        <v>1241</v>
      </c>
      <c r="B633" s="29" t="s">
        <v>8</v>
      </c>
      <c r="C633" s="70" t="s">
        <v>1428</v>
      </c>
      <c r="D633" s="70">
        <v>72110500250</v>
      </c>
      <c r="E633" s="30" t="s">
        <v>1435</v>
      </c>
      <c r="F633" s="30" t="s">
        <v>1435</v>
      </c>
      <c r="G633" s="31" t="s">
        <v>1436</v>
      </c>
      <c r="H633" s="29" t="s">
        <v>18</v>
      </c>
      <c r="I633" s="63">
        <v>22293.14</v>
      </c>
      <c r="J633" s="63"/>
      <c r="K633" s="63">
        <v>22293.14</v>
      </c>
      <c r="L633" s="33" t="e">
        <f>VLOOKUP(F:F,[1]PdC!$J$5:$T$1165,17,0)</f>
        <v>#N/A</v>
      </c>
      <c r="M633" s="46"/>
      <c r="N633" s="22"/>
      <c r="Q633" s="1">
        <f>+IFERROR(VLOOKUP(C633,#REF!,3,0),0)</f>
        <v>0</v>
      </c>
      <c r="T633" s="1" t="e">
        <f>VLOOKUP(F:F,[1]PdC!$F$5:$AE$1164,31,0)</f>
        <v>#REF!</v>
      </c>
      <c r="W633" s="33"/>
    </row>
    <row r="634" spans="1:23" ht="15" customHeight="1" x14ac:dyDescent="0.25">
      <c r="A634" s="34" t="s">
        <v>1241</v>
      </c>
      <c r="B634" s="29" t="s">
        <v>8</v>
      </c>
      <c r="C634" s="70" t="s">
        <v>1428</v>
      </c>
      <c r="D634" s="70">
        <v>72110500260</v>
      </c>
      <c r="E634" s="30" t="s">
        <v>1437</v>
      </c>
      <c r="F634" s="30" t="s">
        <v>1437</v>
      </c>
      <c r="G634" s="31" t="s">
        <v>1438</v>
      </c>
      <c r="H634" s="29" t="s">
        <v>18</v>
      </c>
      <c r="I634" s="63">
        <v>0</v>
      </c>
      <c r="J634" s="63"/>
      <c r="K634" s="63">
        <v>0</v>
      </c>
      <c r="L634" s="33" t="e">
        <f>VLOOKUP(F:F,[1]PdC!$J$5:$T$1165,17,0)</f>
        <v>#N/A</v>
      </c>
      <c r="M634" s="46"/>
      <c r="N634" s="22"/>
      <c r="Q634" s="1">
        <f>+IFERROR(VLOOKUP(C634,#REF!,3,0),0)</f>
        <v>0</v>
      </c>
      <c r="T634" s="1" t="e">
        <f>VLOOKUP(F:F,[1]PdC!$F$5:$AE$1164,31,0)</f>
        <v>#REF!</v>
      </c>
      <c r="W634" s="33"/>
    </row>
    <row r="635" spans="1:23" ht="15" customHeight="1" x14ac:dyDescent="0.25">
      <c r="A635" s="34" t="s">
        <v>1241</v>
      </c>
      <c r="B635" s="29" t="s">
        <v>8</v>
      </c>
      <c r="C635" s="70" t="s">
        <v>1428</v>
      </c>
      <c r="D635" s="70">
        <v>72110500270</v>
      </c>
      <c r="E635" s="30" t="s">
        <v>1439</v>
      </c>
      <c r="F635" s="30" t="s">
        <v>1439</v>
      </c>
      <c r="G635" s="31" t="s">
        <v>1440</v>
      </c>
      <c r="H635" s="29" t="s">
        <v>18</v>
      </c>
      <c r="I635" s="63">
        <v>0</v>
      </c>
      <c r="J635" s="63"/>
      <c r="K635" s="63">
        <v>0</v>
      </c>
      <c r="L635" s="33" t="e">
        <f>VLOOKUP(F:F,[1]PdC!$J$5:$T$1165,17,0)</f>
        <v>#N/A</v>
      </c>
      <c r="M635" s="40"/>
      <c r="N635" s="22"/>
      <c r="Q635" s="1">
        <f>+IFERROR(VLOOKUP(C635,#REF!,3,0),0)</f>
        <v>0</v>
      </c>
      <c r="T635" s="1" t="e">
        <f>VLOOKUP(F:F,[1]PdC!$F$5:$AE$1164,31,0)</f>
        <v>#REF!</v>
      </c>
      <c r="W635" s="33"/>
    </row>
    <row r="636" spans="1:23" ht="15" customHeight="1" x14ac:dyDescent="0.25">
      <c r="A636" s="16"/>
      <c r="B636" s="29" t="s">
        <v>8</v>
      </c>
      <c r="C636" s="70" t="s">
        <v>1428</v>
      </c>
      <c r="D636" s="70">
        <v>72110500280</v>
      </c>
      <c r="E636" s="30" t="s">
        <v>1441</v>
      </c>
      <c r="F636" s="30" t="s">
        <v>1441</v>
      </c>
      <c r="G636" s="31" t="s">
        <v>1442</v>
      </c>
      <c r="H636" s="29" t="s">
        <v>18</v>
      </c>
      <c r="I636" s="63">
        <v>19602409.140000001</v>
      </c>
      <c r="J636" s="63"/>
      <c r="K636" s="63">
        <v>19602409.140000001</v>
      </c>
      <c r="L636" s="33" t="e">
        <f>VLOOKUP(F:F,[1]PdC!$J$5:$T$1165,17,0)</f>
        <v>#N/A</v>
      </c>
      <c r="M636" s="46"/>
      <c r="N636" s="22"/>
      <c r="Q636" s="1">
        <f>+IFERROR(VLOOKUP(C636,#REF!,3,0),0)</f>
        <v>0</v>
      </c>
      <c r="T636" s="1" t="e">
        <f>VLOOKUP(F:F,[1]PdC!$F$5:$AE$1164,31,0)</f>
        <v>#REF!</v>
      </c>
      <c r="W636" s="33"/>
    </row>
    <row r="637" spans="1:23" ht="15" customHeight="1" x14ac:dyDescent="0.25">
      <c r="A637" s="28" t="s">
        <v>1219</v>
      </c>
      <c r="B637" s="29" t="s">
        <v>8</v>
      </c>
      <c r="C637" s="70" t="s">
        <v>1428</v>
      </c>
      <c r="D637" s="70"/>
      <c r="E637" s="87" t="s">
        <v>1443</v>
      </c>
      <c r="F637" s="87" t="s">
        <v>1443</v>
      </c>
      <c r="G637" s="31" t="s">
        <v>1444</v>
      </c>
      <c r="H637" s="29" t="s">
        <v>18</v>
      </c>
      <c r="I637" s="63">
        <v>8216462.2300000004</v>
      </c>
      <c r="J637" s="63"/>
      <c r="K637" s="63">
        <v>8216462.2300000004</v>
      </c>
      <c r="L637" s="33" t="e">
        <f>VLOOKUP(F:F,[1]PdC!$J$5:$T$1165,17,0)</f>
        <v>#N/A</v>
      </c>
      <c r="M637" s="46"/>
      <c r="N637" s="22"/>
      <c r="Q637" s="1">
        <f>+IFERROR(VLOOKUP(C637,#REF!,3,0),0)</f>
        <v>0</v>
      </c>
      <c r="T637" s="1" t="e">
        <f>VLOOKUP(F:F,[1]PdC!$F$5:$AE$1164,31,0)</f>
        <v>#REF!</v>
      </c>
      <c r="W637" s="33"/>
    </row>
    <row r="638" spans="1:23" ht="15" customHeight="1" x14ac:dyDescent="0.25">
      <c r="A638" s="28" t="s">
        <v>1219</v>
      </c>
      <c r="B638" s="29" t="s">
        <v>8</v>
      </c>
      <c r="C638" s="70" t="s">
        <v>1428</v>
      </c>
      <c r="D638" s="70"/>
      <c r="E638" s="87" t="s">
        <v>1445</v>
      </c>
      <c r="F638" s="87" t="s">
        <v>1445</v>
      </c>
      <c r="G638" s="31" t="s">
        <v>1446</v>
      </c>
      <c r="H638" s="29" t="s">
        <v>18</v>
      </c>
      <c r="I638" s="63">
        <v>8010379.8700000001</v>
      </c>
      <c r="J638" s="63"/>
      <c r="K638" s="63">
        <v>8010379.8700000001</v>
      </c>
      <c r="L638" s="33" t="e">
        <f>VLOOKUP(F:F,[1]PdC!$J$5:$T$1165,17,0)</f>
        <v>#N/A</v>
      </c>
      <c r="M638" s="46"/>
      <c r="N638" s="22"/>
      <c r="Q638" s="1">
        <f>+IFERROR(VLOOKUP(C638,#REF!,3,0),0)</f>
        <v>0</v>
      </c>
      <c r="T638" s="1" t="e">
        <f>VLOOKUP(F:F,[1]PdC!$F$5:$AE$1164,31,0)</f>
        <v>#REF!</v>
      </c>
      <c r="W638" s="33"/>
    </row>
    <row r="639" spans="1:23" ht="15" customHeight="1" x14ac:dyDescent="0.25">
      <c r="A639" s="28" t="s">
        <v>1219</v>
      </c>
      <c r="B639" s="23" t="s">
        <v>8</v>
      </c>
      <c r="C639" s="24"/>
      <c r="D639" s="24">
        <v>721106</v>
      </c>
      <c r="E639" s="25" t="s">
        <v>1447</v>
      </c>
      <c r="F639" s="25" t="s">
        <v>1447</v>
      </c>
      <c r="G639" s="26" t="s">
        <v>1448</v>
      </c>
      <c r="H639" s="26" t="s">
        <v>11</v>
      </c>
      <c r="I639" s="27">
        <v>0</v>
      </c>
      <c r="J639" s="27"/>
      <c r="K639" s="27">
        <v>0</v>
      </c>
      <c r="L639" s="33" t="e">
        <f>VLOOKUP(F:F,[1]PdC!$J$5:$T$1165,17,0)</f>
        <v>#N/A</v>
      </c>
      <c r="M639" s="46"/>
      <c r="N639" s="22"/>
      <c r="Q639" s="1">
        <f>+IFERROR(VLOOKUP(C639,#REF!,3,0),0)</f>
        <v>0</v>
      </c>
      <c r="T639" s="1" t="e">
        <f>VLOOKUP(F:F,[1]PdC!$F$5:$AE$1164,31,0)</f>
        <v>#REF!</v>
      </c>
      <c r="W639" s="33"/>
    </row>
    <row r="640" spans="1:23" ht="15" customHeight="1" x14ac:dyDescent="0.25">
      <c r="A640" s="28" t="s">
        <v>1219</v>
      </c>
      <c r="B640" s="29" t="s">
        <v>8</v>
      </c>
      <c r="C640" s="70" t="s">
        <v>1449</v>
      </c>
      <c r="D640" s="70">
        <v>72110600010</v>
      </c>
      <c r="E640" s="30" t="s">
        <v>1450</v>
      </c>
      <c r="F640" s="30" t="s">
        <v>1450</v>
      </c>
      <c r="G640" s="31" t="s">
        <v>1451</v>
      </c>
      <c r="H640" s="29" t="s">
        <v>18</v>
      </c>
      <c r="I640" s="63">
        <v>3863254.5</v>
      </c>
      <c r="J640" s="63"/>
      <c r="K640" s="63">
        <v>3863254.5</v>
      </c>
      <c r="L640" s="33" t="e">
        <f>VLOOKUP(F:F,[1]PdC!$J$5:$T$1165,17,0)</f>
        <v>#N/A</v>
      </c>
      <c r="M640" s="46"/>
      <c r="N640" s="22"/>
      <c r="Q640" s="1">
        <f>+IFERROR(VLOOKUP(C640,#REF!,3,0),0)</f>
        <v>0</v>
      </c>
      <c r="T640" s="1" t="e">
        <f>VLOOKUP(F:F,[1]PdC!$F$5:$AE$1164,31,0)</f>
        <v>#REF!</v>
      </c>
      <c r="W640" s="33"/>
    </row>
    <row r="641" spans="1:23" ht="15" customHeight="1" x14ac:dyDescent="0.25">
      <c r="A641" s="28" t="s">
        <v>1219</v>
      </c>
      <c r="B641" s="29" t="s">
        <v>8</v>
      </c>
      <c r="C641" s="70" t="s">
        <v>1449</v>
      </c>
      <c r="D641" s="70">
        <v>72110600020</v>
      </c>
      <c r="E641" s="30" t="s">
        <v>1452</v>
      </c>
      <c r="F641" s="30" t="s">
        <v>1452</v>
      </c>
      <c r="G641" s="31" t="s">
        <v>1453</v>
      </c>
      <c r="H641" s="29" t="s">
        <v>18</v>
      </c>
      <c r="I641" s="63">
        <v>1188463.54</v>
      </c>
      <c r="J641" s="63"/>
      <c r="K641" s="63">
        <v>1188463.54</v>
      </c>
      <c r="L641" s="33" t="e">
        <f>VLOOKUP(F:F,[1]PdC!$J$5:$T$1165,17,0)</f>
        <v>#N/A</v>
      </c>
      <c r="M641" s="46"/>
      <c r="N641" s="22"/>
      <c r="Q641" s="1">
        <f>+IFERROR(VLOOKUP(C641,#REF!,3,0),0)</f>
        <v>0</v>
      </c>
      <c r="T641" s="1" t="e">
        <f>VLOOKUP(F:F,[1]PdC!$F$5:$AE$1164,31,0)</f>
        <v>#REF!</v>
      </c>
      <c r="W641" s="33"/>
    </row>
    <row r="642" spans="1:23" ht="15" customHeight="1" x14ac:dyDescent="0.25">
      <c r="A642" s="28" t="s">
        <v>1219</v>
      </c>
      <c r="B642" s="29" t="s">
        <v>8</v>
      </c>
      <c r="C642" s="70" t="s">
        <v>1449</v>
      </c>
      <c r="D642" s="70">
        <v>72110600030</v>
      </c>
      <c r="E642" s="30" t="s">
        <v>1454</v>
      </c>
      <c r="F642" s="30" t="s">
        <v>1454</v>
      </c>
      <c r="G642" s="31" t="s">
        <v>1455</v>
      </c>
      <c r="H642" s="29" t="s">
        <v>18</v>
      </c>
      <c r="I642" s="63">
        <v>241149.65</v>
      </c>
      <c r="J642" s="63"/>
      <c r="K642" s="63">
        <v>241149.65</v>
      </c>
      <c r="L642" s="33" t="e">
        <f>VLOOKUP(F:F,[1]PdC!$J$5:$T$1165,17,0)</f>
        <v>#N/A</v>
      </c>
      <c r="M642" s="46"/>
      <c r="N642" s="22"/>
      <c r="Q642" s="1">
        <f>+IFERROR(VLOOKUP(C642,#REF!,3,0),0)</f>
        <v>0</v>
      </c>
      <c r="T642" s="1" t="e">
        <f>VLOOKUP(F:F,[1]PdC!$F$5:$AE$1164,31,0)</f>
        <v>#REF!</v>
      </c>
      <c r="W642" s="33"/>
    </row>
    <row r="643" spans="1:23" ht="15" customHeight="1" x14ac:dyDescent="0.25">
      <c r="A643" s="28" t="s">
        <v>1219</v>
      </c>
      <c r="B643" s="29" t="s">
        <v>8</v>
      </c>
      <c r="C643" s="70" t="s">
        <v>1449</v>
      </c>
      <c r="D643" s="70">
        <v>72110600040</v>
      </c>
      <c r="E643" s="30" t="s">
        <v>1456</v>
      </c>
      <c r="F643" s="30" t="s">
        <v>1456</v>
      </c>
      <c r="G643" s="31" t="s">
        <v>1457</v>
      </c>
      <c r="H643" s="29" t="s">
        <v>18</v>
      </c>
      <c r="I643" s="63">
        <v>70870.84</v>
      </c>
      <c r="J643" s="63"/>
      <c r="K643" s="63">
        <v>70870.84</v>
      </c>
      <c r="L643" s="33" t="e">
        <f>VLOOKUP(F:F,[1]PdC!$J$5:$T$1165,17,0)</f>
        <v>#N/A</v>
      </c>
      <c r="M643" s="46"/>
      <c r="N643" s="22"/>
      <c r="Q643" s="1">
        <f>+IFERROR(VLOOKUP(C643,#REF!,3,0),0)</f>
        <v>0</v>
      </c>
      <c r="T643" s="1" t="e">
        <f>VLOOKUP(F:F,[1]PdC!$F$5:$AE$1164,31,0)</f>
        <v>#REF!</v>
      </c>
      <c r="W643" s="33"/>
    </row>
    <row r="644" spans="1:23" ht="15" customHeight="1" x14ac:dyDescent="0.25">
      <c r="A644" s="28" t="s">
        <v>1219</v>
      </c>
      <c r="B644" s="29" t="s">
        <v>8</v>
      </c>
      <c r="C644" s="70" t="s">
        <v>1449</v>
      </c>
      <c r="D644" s="70">
        <v>72110600050</v>
      </c>
      <c r="E644" s="30" t="s">
        <v>1458</v>
      </c>
      <c r="F644" s="30" t="s">
        <v>1458</v>
      </c>
      <c r="G644" s="31" t="s">
        <v>1459</v>
      </c>
      <c r="H644" s="29" t="s">
        <v>18</v>
      </c>
      <c r="I644" s="63">
        <v>0</v>
      </c>
      <c r="J644" s="63"/>
      <c r="K644" s="63">
        <v>0</v>
      </c>
      <c r="L644" s="33" t="e">
        <f>VLOOKUP(F:F,[1]PdC!$J$5:$T$1165,17,0)</f>
        <v>#N/A</v>
      </c>
      <c r="M644" s="46"/>
      <c r="N644" s="22"/>
      <c r="Q644" s="1">
        <f>+IFERROR(VLOOKUP(C644,#REF!,3,0),0)</f>
        <v>0</v>
      </c>
      <c r="T644" s="1" t="e">
        <f>VLOOKUP(F:F,[1]PdC!$F$5:$AE$1164,31,0)</f>
        <v>#REF!</v>
      </c>
      <c r="W644" s="33"/>
    </row>
    <row r="645" spans="1:23" ht="15" customHeight="1" x14ac:dyDescent="0.25">
      <c r="A645" s="28" t="s">
        <v>1241</v>
      </c>
      <c r="B645" s="29" t="s">
        <v>8</v>
      </c>
      <c r="C645" s="70" t="s">
        <v>1449</v>
      </c>
      <c r="D645" s="70">
        <v>72110600060</v>
      </c>
      <c r="E645" s="30" t="s">
        <v>1460</v>
      </c>
      <c r="F645" s="30" t="s">
        <v>1460</v>
      </c>
      <c r="G645" s="31" t="s">
        <v>1461</v>
      </c>
      <c r="H645" s="29" t="s">
        <v>18</v>
      </c>
      <c r="I645" s="63">
        <v>0</v>
      </c>
      <c r="J645" s="63"/>
      <c r="K645" s="63">
        <v>0</v>
      </c>
      <c r="L645" s="33" t="e">
        <f>VLOOKUP(F:F,[1]PdC!$J$5:$T$1165,17,0)</f>
        <v>#N/A</v>
      </c>
      <c r="M645" s="46"/>
      <c r="N645" s="22"/>
      <c r="Q645" s="1">
        <f>+IFERROR(VLOOKUP(C645,#REF!,3,0),0)</f>
        <v>0</v>
      </c>
      <c r="T645" s="1" t="e">
        <f>VLOOKUP(F:F,[1]PdC!$F$5:$AE$1164,31,0)</f>
        <v>#REF!</v>
      </c>
      <c r="W645" s="33"/>
    </row>
    <row r="646" spans="1:23" ht="15" customHeight="1" x14ac:dyDescent="0.25">
      <c r="A646" s="28" t="s">
        <v>1241</v>
      </c>
      <c r="B646" s="29" t="s">
        <v>8</v>
      </c>
      <c r="C646" s="70" t="s">
        <v>1449</v>
      </c>
      <c r="D646" s="70">
        <v>72110600070</v>
      </c>
      <c r="E646" s="30" t="s">
        <v>1462</v>
      </c>
      <c r="F646" s="30" t="s">
        <v>1462</v>
      </c>
      <c r="G646" s="31" t="s">
        <v>1463</v>
      </c>
      <c r="H646" s="29" t="s">
        <v>18</v>
      </c>
      <c r="I646" s="63">
        <v>0</v>
      </c>
      <c r="J646" s="63"/>
      <c r="K646" s="63">
        <v>0</v>
      </c>
      <c r="L646" s="33"/>
      <c r="M646" s="46"/>
      <c r="N646" s="22"/>
      <c r="Q646" s="1">
        <f>+IFERROR(VLOOKUP(C646,#REF!,3,0),0)</f>
        <v>0</v>
      </c>
      <c r="T646" s="1" t="e">
        <f>VLOOKUP(F:F,[1]PdC!$F$5:$AE$1164,31,0)</f>
        <v>#REF!</v>
      </c>
      <c r="W646" s="33"/>
    </row>
    <row r="647" spans="1:23" ht="15" customHeight="1" x14ac:dyDescent="0.25">
      <c r="A647" s="28" t="s">
        <v>1241</v>
      </c>
      <c r="B647" s="29" t="s">
        <v>8</v>
      </c>
      <c r="C647" s="70" t="s">
        <v>1449</v>
      </c>
      <c r="D647" s="70">
        <v>72110600080</v>
      </c>
      <c r="E647" s="30" t="s">
        <v>1464</v>
      </c>
      <c r="F647" s="30" t="s">
        <v>1464</v>
      </c>
      <c r="G647" s="31" t="s">
        <v>1465</v>
      </c>
      <c r="H647" s="29" t="s">
        <v>18</v>
      </c>
      <c r="I647" s="63">
        <v>1462327.02</v>
      </c>
      <c r="J647" s="63"/>
      <c r="K647" s="63">
        <v>1462327.02</v>
      </c>
      <c r="L647" s="33"/>
      <c r="M647" s="46"/>
      <c r="N647" s="22"/>
      <c r="Q647" s="1">
        <f>+IFERROR(VLOOKUP(C647,#REF!,3,0),0)</f>
        <v>0</v>
      </c>
      <c r="T647" s="1" t="e">
        <f>VLOOKUP(F:F,[1]PdC!$F$5:$AE$1164,31,0)</f>
        <v>#REF!</v>
      </c>
      <c r="W647" s="33"/>
    </row>
    <row r="648" spans="1:23" ht="15" customHeight="1" x14ac:dyDescent="0.25">
      <c r="A648" s="28" t="s">
        <v>1241</v>
      </c>
      <c r="B648" s="29" t="s">
        <v>8</v>
      </c>
      <c r="C648" s="70" t="s">
        <v>1466</v>
      </c>
      <c r="D648" s="70">
        <v>72110600110</v>
      </c>
      <c r="E648" s="30" t="s">
        <v>1467</v>
      </c>
      <c r="F648" s="30" t="s">
        <v>1467</v>
      </c>
      <c r="G648" s="31" t="s">
        <v>1468</v>
      </c>
      <c r="H648" s="29" t="s">
        <v>18</v>
      </c>
      <c r="I648" s="63">
        <v>561184.28</v>
      </c>
      <c r="J648" s="63"/>
      <c r="K648" s="63">
        <v>561184.28</v>
      </c>
      <c r="L648" s="33" t="e">
        <f>VLOOKUP(F:F,[1]PdC!$J$5:$T$1165,17,0)</f>
        <v>#N/A</v>
      </c>
      <c r="M648" s="46"/>
      <c r="N648" s="22"/>
      <c r="Q648" s="1">
        <f>+IFERROR(VLOOKUP(C648,#REF!,3,0),0)</f>
        <v>0</v>
      </c>
      <c r="T648" s="1" t="e">
        <f>VLOOKUP(F:F,[1]PdC!$F$5:$AE$1164,31,0)</f>
        <v>#REF!</v>
      </c>
      <c r="W648" s="33"/>
    </row>
    <row r="649" spans="1:23" ht="15" customHeight="1" x14ac:dyDescent="0.25">
      <c r="A649" s="28" t="s">
        <v>1241</v>
      </c>
      <c r="B649" s="29" t="s">
        <v>8</v>
      </c>
      <c r="C649" s="70" t="s">
        <v>1466</v>
      </c>
      <c r="D649" s="70">
        <v>72110600120</v>
      </c>
      <c r="E649" s="30" t="s">
        <v>1469</v>
      </c>
      <c r="F649" s="30" t="s">
        <v>1469</v>
      </c>
      <c r="G649" s="31" t="s">
        <v>1470</v>
      </c>
      <c r="H649" s="29" t="s">
        <v>18</v>
      </c>
      <c r="I649" s="63">
        <v>180070.23</v>
      </c>
      <c r="J649" s="63"/>
      <c r="K649" s="63">
        <v>180070.23</v>
      </c>
      <c r="L649" s="33"/>
      <c r="M649" s="46"/>
      <c r="N649" s="22"/>
      <c r="Q649" s="1">
        <f>+IFERROR(VLOOKUP(C649,#REF!,3,0),0)</f>
        <v>0</v>
      </c>
      <c r="T649" s="1" t="e">
        <f>VLOOKUP(F:F,[1]PdC!$F$5:$AE$1164,31,0)</f>
        <v>#REF!</v>
      </c>
      <c r="W649" s="33"/>
    </row>
    <row r="650" spans="1:23" ht="15" customHeight="1" x14ac:dyDescent="0.25">
      <c r="A650" s="28" t="s">
        <v>1241</v>
      </c>
      <c r="B650" s="29" t="s">
        <v>8</v>
      </c>
      <c r="C650" s="70" t="s">
        <v>1466</v>
      </c>
      <c r="D650" s="70">
        <v>72110600130</v>
      </c>
      <c r="E650" s="30" t="s">
        <v>1471</v>
      </c>
      <c r="F650" s="30" t="s">
        <v>1471</v>
      </c>
      <c r="G650" s="31" t="s">
        <v>1472</v>
      </c>
      <c r="H650" s="29" t="s">
        <v>18</v>
      </c>
      <c r="I650" s="63">
        <v>36537.83</v>
      </c>
      <c r="J650" s="63"/>
      <c r="K650" s="63">
        <v>36537.83</v>
      </c>
      <c r="L650" s="33" t="e">
        <f>VLOOKUP(F:F,[1]PdC!$J$5:$T$1165,17,0)</f>
        <v>#N/A</v>
      </c>
      <c r="M650" s="46"/>
      <c r="N650" s="22"/>
      <c r="Q650" s="1">
        <f>+IFERROR(VLOOKUP(C650,#REF!,3,0),0)</f>
        <v>0</v>
      </c>
      <c r="T650" s="1" t="e">
        <f>VLOOKUP(F:F,[1]PdC!$F$5:$AE$1164,31,0)</f>
        <v>#REF!</v>
      </c>
      <c r="W650" s="33"/>
    </row>
    <row r="651" spans="1:23" ht="15" customHeight="1" x14ac:dyDescent="0.25">
      <c r="A651" s="28" t="s">
        <v>1241</v>
      </c>
      <c r="B651" s="29" t="s">
        <v>8</v>
      </c>
      <c r="C651" s="70" t="s">
        <v>1466</v>
      </c>
      <c r="D651" s="70">
        <v>72110600140</v>
      </c>
      <c r="E651" s="30" t="s">
        <v>1473</v>
      </c>
      <c r="F651" s="30" t="s">
        <v>1473</v>
      </c>
      <c r="G651" s="31" t="s">
        <v>1474</v>
      </c>
      <c r="H651" s="29" t="s">
        <v>18</v>
      </c>
      <c r="I651" s="63">
        <v>10738.01</v>
      </c>
      <c r="J651" s="63"/>
      <c r="K651" s="63">
        <v>10738.01</v>
      </c>
      <c r="L651" s="33" t="e">
        <f>VLOOKUP(F:F,[1]PdC!$J$5:$T$1165,17,0)</f>
        <v>#N/A</v>
      </c>
      <c r="M651" s="46"/>
      <c r="N651" s="22"/>
      <c r="Q651" s="1">
        <f>+IFERROR(VLOOKUP(C651,#REF!,3,0),0)</f>
        <v>0</v>
      </c>
      <c r="T651" s="1" t="e">
        <f>VLOOKUP(F:F,[1]PdC!$F$5:$AE$1164,31,0)</f>
        <v>#REF!</v>
      </c>
      <c r="W651" s="33"/>
    </row>
    <row r="652" spans="1:23" ht="15" customHeight="1" x14ac:dyDescent="0.25">
      <c r="A652" s="28" t="s">
        <v>1241</v>
      </c>
      <c r="B652" s="29" t="s">
        <v>8</v>
      </c>
      <c r="C652" s="70" t="s">
        <v>1466</v>
      </c>
      <c r="D652" s="70">
        <v>72110600150</v>
      </c>
      <c r="E652" s="30" t="s">
        <v>1475</v>
      </c>
      <c r="F652" s="30" t="s">
        <v>1475</v>
      </c>
      <c r="G652" s="31" t="s">
        <v>1476</v>
      </c>
      <c r="H652" s="29" t="s">
        <v>18</v>
      </c>
      <c r="I652" s="63">
        <v>0</v>
      </c>
      <c r="J652" s="63"/>
      <c r="K652" s="63">
        <v>0</v>
      </c>
      <c r="L652" s="33" t="e">
        <f>VLOOKUP(F:F,[1]PdC!$J$5:$T$1165,17,0)</f>
        <v>#N/A</v>
      </c>
      <c r="M652" s="46"/>
      <c r="N652" s="22"/>
      <c r="Q652" s="1">
        <f>+IFERROR(VLOOKUP(C652,#REF!,3,0),0)</f>
        <v>0</v>
      </c>
      <c r="T652" s="1" t="e">
        <f>VLOOKUP(F:F,[1]PdC!$F$5:$AE$1164,31,0)</f>
        <v>#REF!</v>
      </c>
      <c r="W652" s="33"/>
    </row>
    <row r="653" spans="1:23" ht="15" customHeight="1" x14ac:dyDescent="0.25">
      <c r="A653" s="28" t="s">
        <v>1241</v>
      </c>
      <c r="B653" s="29" t="s">
        <v>8</v>
      </c>
      <c r="C653" s="70" t="s">
        <v>1466</v>
      </c>
      <c r="D653" s="70">
        <v>72110600160</v>
      </c>
      <c r="E653" s="30" t="s">
        <v>1477</v>
      </c>
      <c r="F653" s="30" t="s">
        <v>1477</v>
      </c>
      <c r="G653" s="31" t="s">
        <v>1478</v>
      </c>
      <c r="H653" s="29" t="s">
        <v>18</v>
      </c>
      <c r="I653" s="63">
        <v>0</v>
      </c>
      <c r="J653" s="63"/>
      <c r="K653" s="63">
        <v>0</v>
      </c>
      <c r="L653" s="33" t="e">
        <f>VLOOKUP(F:F,[1]PdC!$J$5:$T$1165,17,0)</f>
        <v>#N/A</v>
      </c>
      <c r="M653" s="46"/>
      <c r="N653" s="22"/>
      <c r="Q653" s="1">
        <f>+IFERROR(VLOOKUP(C653,#REF!,3,0),0)</f>
        <v>0</v>
      </c>
      <c r="T653" s="1" t="e">
        <f>VLOOKUP(F:F,[1]PdC!$F$5:$AE$1164,31,0)</f>
        <v>#REF!</v>
      </c>
      <c r="W653" s="33"/>
    </row>
    <row r="654" spans="1:23" ht="15" customHeight="1" x14ac:dyDescent="0.25">
      <c r="A654" s="28" t="s">
        <v>1241</v>
      </c>
      <c r="B654" s="29" t="s">
        <v>8</v>
      </c>
      <c r="C654" s="70" t="s">
        <v>1466</v>
      </c>
      <c r="D654" s="70">
        <v>72110600170</v>
      </c>
      <c r="E654" s="30" t="s">
        <v>1479</v>
      </c>
      <c r="F654" s="30" t="s">
        <v>1479</v>
      </c>
      <c r="G654" s="31" t="s">
        <v>1480</v>
      </c>
      <c r="H654" s="29" t="s">
        <v>18</v>
      </c>
      <c r="I654" s="63">
        <v>0</v>
      </c>
      <c r="J654" s="63"/>
      <c r="K654" s="63">
        <v>0</v>
      </c>
      <c r="L654" s="33" t="e">
        <f>VLOOKUP(F:F,[1]PdC!$J$5:$T$1165,17,0)</f>
        <v>#N/A</v>
      </c>
      <c r="M654" s="46"/>
      <c r="N654" s="22"/>
      <c r="Q654" s="1">
        <f>+IFERROR(VLOOKUP(C654,#REF!,3,0),0)</f>
        <v>0</v>
      </c>
      <c r="T654" s="1" t="e">
        <f>VLOOKUP(F:F,[1]PdC!$F$5:$AE$1164,31,0)</f>
        <v>#REF!</v>
      </c>
      <c r="W654" s="33"/>
    </row>
    <row r="655" spans="1:23" ht="15" customHeight="1" x14ac:dyDescent="0.25">
      <c r="A655" s="16"/>
      <c r="B655" s="29" t="s">
        <v>8</v>
      </c>
      <c r="C655" s="70" t="s">
        <v>1466</v>
      </c>
      <c r="D655" s="70">
        <v>72110600180</v>
      </c>
      <c r="E655" s="30" t="s">
        <v>1481</v>
      </c>
      <c r="F655" s="30" t="s">
        <v>1481</v>
      </c>
      <c r="G655" s="31" t="s">
        <v>1482</v>
      </c>
      <c r="H655" s="29" t="s">
        <v>18</v>
      </c>
      <c r="I655" s="63">
        <v>214867.73</v>
      </c>
      <c r="J655" s="63">
        <v>0</v>
      </c>
      <c r="K655" s="63">
        <v>214867.73</v>
      </c>
      <c r="L655" s="33" t="e">
        <f>VLOOKUP(F:F,[1]PdC!$J$5:$T$1165,17,0)</f>
        <v>#N/A</v>
      </c>
      <c r="M655" s="46"/>
      <c r="N655" s="22"/>
      <c r="Q655" s="1">
        <f>+IFERROR(VLOOKUP(C655,#REF!,3,0),0)</f>
        <v>0</v>
      </c>
      <c r="T655" s="1" t="e">
        <f>VLOOKUP(F:F,[1]PdC!$F$5:$AE$1164,31,0)</f>
        <v>#REF!</v>
      </c>
      <c r="W655" s="33"/>
    </row>
    <row r="656" spans="1:23" ht="15" customHeight="1" x14ac:dyDescent="0.25">
      <c r="A656" s="16"/>
      <c r="B656" s="29" t="s">
        <v>8</v>
      </c>
      <c r="C656" s="70" t="s">
        <v>1483</v>
      </c>
      <c r="D656" s="70">
        <v>72110600210</v>
      </c>
      <c r="E656" s="30" t="s">
        <v>1484</v>
      </c>
      <c r="F656" s="30" t="s">
        <v>1484</v>
      </c>
      <c r="G656" s="31" t="s">
        <v>1485</v>
      </c>
      <c r="H656" s="29" t="s">
        <v>18</v>
      </c>
      <c r="I656" s="63">
        <v>1737668.69</v>
      </c>
      <c r="J656" s="63">
        <v>0</v>
      </c>
      <c r="K656" s="63">
        <v>1737668.69</v>
      </c>
      <c r="L656" s="33" t="e">
        <f>VLOOKUP(F:F,[1]PdC!$J$5:$T$1165,17,0)</f>
        <v>#N/A</v>
      </c>
      <c r="M656" s="46"/>
      <c r="N656" s="22"/>
      <c r="Q656" s="1">
        <f>+IFERROR(VLOOKUP(C656,#REF!,3,0),0)</f>
        <v>0</v>
      </c>
      <c r="T656" s="1" t="e">
        <f>VLOOKUP(F:F,[1]PdC!$F$5:$AE$1164,31,0)</f>
        <v>#REF!</v>
      </c>
      <c r="W656" s="33"/>
    </row>
    <row r="657" spans="1:23" ht="15" customHeight="1" x14ac:dyDescent="0.25">
      <c r="A657" s="34" t="s">
        <v>1219</v>
      </c>
      <c r="B657" s="29" t="s">
        <v>8</v>
      </c>
      <c r="C657" s="70" t="s">
        <v>1483</v>
      </c>
      <c r="D657" s="70">
        <v>72110600235</v>
      </c>
      <c r="E657" s="30" t="s">
        <v>1486</v>
      </c>
      <c r="F657" s="30"/>
      <c r="G657" s="31" t="s">
        <v>1487</v>
      </c>
      <c r="H657" s="29" t="s">
        <v>18</v>
      </c>
      <c r="I657" s="63">
        <v>0</v>
      </c>
      <c r="J657" s="63"/>
      <c r="K657" s="63">
        <v>0</v>
      </c>
      <c r="L657" s="33" t="e">
        <f>VLOOKUP(F:F,[1]PdC!$J$5:$T$1165,17,0)</f>
        <v>#N/A</v>
      </c>
      <c r="M657" s="40"/>
      <c r="N657" s="22"/>
      <c r="Q657" s="1">
        <f>+IFERROR(VLOOKUP(C657,#REF!,3,0),0)</f>
        <v>0</v>
      </c>
      <c r="T657" s="1" t="e">
        <f>VLOOKUP(F:F,[1]PdC!$F$5:$AE$1164,31,0)</f>
        <v>#REF!</v>
      </c>
      <c r="W657" s="33"/>
    </row>
    <row r="658" spans="1:23" ht="15" customHeight="1" x14ac:dyDescent="0.25">
      <c r="A658" s="34" t="s">
        <v>1219</v>
      </c>
      <c r="B658" s="29" t="s">
        <v>8</v>
      </c>
      <c r="C658" s="70" t="s">
        <v>1483</v>
      </c>
      <c r="D658" s="70">
        <v>72110600245</v>
      </c>
      <c r="E658" s="30" t="s">
        <v>1488</v>
      </c>
      <c r="F658" s="30"/>
      <c r="G658" s="31" t="s">
        <v>1489</v>
      </c>
      <c r="H658" s="29" t="s">
        <v>18</v>
      </c>
      <c r="I658" s="63">
        <v>0</v>
      </c>
      <c r="J658" s="63"/>
      <c r="K658" s="63">
        <v>0</v>
      </c>
      <c r="L658" s="33" t="e">
        <f>VLOOKUP(F:F,[1]PdC!$J$5:$T$1165,17,0)</f>
        <v>#N/A</v>
      </c>
      <c r="M658" s="40"/>
      <c r="N658" s="22"/>
      <c r="Q658" s="1">
        <f>+IFERROR(VLOOKUP(C658,#REF!,3,0),0)</f>
        <v>0</v>
      </c>
      <c r="T658" s="1" t="e">
        <f>VLOOKUP(F:F,[1]PdC!$F$5:$AE$1164,31,0)</f>
        <v>#REF!</v>
      </c>
      <c r="W658" s="33"/>
    </row>
    <row r="659" spans="1:23" ht="15" customHeight="1" x14ac:dyDescent="0.25">
      <c r="A659" s="34" t="s">
        <v>1219</v>
      </c>
      <c r="B659" s="29" t="s">
        <v>8</v>
      </c>
      <c r="C659" s="70" t="s">
        <v>1483</v>
      </c>
      <c r="D659" s="70">
        <v>72110600250</v>
      </c>
      <c r="E659" s="30" t="s">
        <v>1490</v>
      </c>
      <c r="F659" s="30" t="s">
        <v>1490</v>
      </c>
      <c r="G659" s="31" t="s">
        <v>1491</v>
      </c>
      <c r="H659" s="29" t="s">
        <v>18</v>
      </c>
      <c r="I659" s="63">
        <v>0</v>
      </c>
      <c r="J659" s="63"/>
      <c r="K659" s="63">
        <v>0</v>
      </c>
      <c r="L659" s="33" t="e">
        <f>VLOOKUP(F:F,[1]PdC!$J$5:$T$1165,17,0)</f>
        <v>#N/A</v>
      </c>
      <c r="M659" s="46"/>
      <c r="N659" s="22"/>
      <c r="Q659" s="1">
        <f>+IFERROR(VLOOKUP(C659,#REF!,3,0),0)</f>
        <v>0</v>
      </c>
      <c r="T659" s="1" t="e">
        <f>VLOOKUP(F:F,[1]PdC!$F$5:$AE$1164,31,0)</f>
        <v>#REF!</v>
      </c>
      <c r="W659" s="33"/>
    </row>
    <row r="660" spans="1:23" ht="15" customHeight="1" x14ac:dyDescent="0.25">
      <c r="A660" s="34" t="s">
        <v>1219</v>
      </c>
      <c r="B660" s="29" t="s">
        <v>8</v>
      </c>
      <c r="C660" s="70" t="s">
        <v>1483</v>
      </c>
      <c r="D660" s="70">
        <v>72110600260</v>
      </c>
      <c r="E660" s="30" t="s">
        <v>1492</v>
      </c>
      <c r="F660" s="30" t="s">
        <v>1492</v>
      </c>
      <c r="G660" s="31" t="s">
        <v>1493</v>
      </c>
      <c r="H660" s="29" t="s">
        <v>18</v>
      </c>
      <c r="I660" s="63">
        <v>0</v>
      </c>
      <c r="J660" s="63"/>
      <c r="K660" s="63">
        <v>0</v>
      </c>
      <c r="L660" s="33" t="e">
        <f>VLOOKUP(F:F,[1]PdC!$J$5:$T$1165,17,0)</f>
        <v>#N/A</v>
      </c>
      <c r="M660" s="40"/>
      <c r="N660" s="22"/>
      <c r="Q660" s="1">
        <f>+IFERROR(VLOOKUP(C660,#REF!,3,0),0)</f>
        <v>0</v>
      </c>
      <c r="T660" s="1" t="e">
        <f>VLOOKUP(F:F,[1]PdC!$F$5:$AE$1164,31,0)</f>
        <v>#REF!</v>
      </c>
      <c r="W660" s="33"/>
    </row>
    <row r="661" spans="1:23" ht="15" customHeight="1" x14ac:dyDescent="0.25">
      <c r="A661" s="34" t="s">
        <v>1219</v>
      </c>
      <c r="B661" s="29" t="s">
        <v>8</v>
      </c>
      <c r="C661" s="70" t="s">
        <v>1483</v>
      </c>
      <c r="D661" s="70">
        <v>72110600270</v>
      </c>
      <c r="E661" s="30" t="s">
        <v>1494</v>
      </c>
      <c r="F661" s="30" t="s">
        <v>1494</v>
      </c>
      <c r="G661" s="31" t="s">
        <v>1495</v>
      </c>
      <c r="H661" s="29" t="s">
        <v>18</v>
      </c>
      <c r="I661" s="63">
        <v>0</v>
      </c>
      <c r="J661" s="63"/>
      <c r="K661" s="63">
        <v>0</v>
      </c>
      <c r="L661" s="33" t="e">
        <f>VLOOKUP(F:F,[1]PdC!$J$5:$T$1165,17,0)</f>
        <v>#N/A</v>
      </c>
      <c r="M661" s="40"/>
      <c r="N661" s="22"/>
      <c r="Q661" s="1">
        <f>+IFERROR(VLOOKUP(C661,#REF!,3,0),0)</f>
        <v>0</v>
      </c>
      <c r="T661" s="1" t="e">
        <f>VLOOKUP(F:F,[1]PdC!$F$5:$AE$1164,31,0)</f>
        <v>#REF!</v>
      </c>
      <c r="W661" s="33"/>
    </row>
    <row r="662" spans="1:23" ht="15" customHeight="1" x14ac:dyDescent="0.25">
      <c r="A662" s="34" t="s">
        <v>1219</v>
      </c>
      <c r="B662" s="29" t="s">
        <v>8</v>
      </c>
      <c r="C662" s="70" t="s">
        <v>1483</v>
      </c>
      <c r="D662" s="70">
        <v>72110600280</v>
      </c>
      <c r="E662" s="30" t="s">
        <v>1496</v>
      </c>
      <c r="F662" s="30" t="s">
        <v>1496</v>
      </c>
      <c r="G662" s="31" t="s">
        <v>1497</v>
      </c>
      <c r="H662" s="29" t="s">
        <v>18</v>
      </c>
      <c r="I662" s="63">
        <v>609521.14</v>
      </c>
      <c r="J662" s="63"/>
      <c r="K662" s="63">
        <v>609521.14</v>
      </c>
      <c r="L662" s="33" t="e">
        <f>VLOOKUP(F:F,[1]PdC!$J$5:$T$1165,17,0)</f>
        <v>#N/A</v>
      </c>
      <c r="M662" s="46"/>
      <c r="N662" s="22"/>
      <c r="Q662" s="1">
        <f>+IFERROR(VLOOKUP(C662,#REF!,3,0),0)</f>
        <v>0</v>
      </c>
      <c r="T662" s="1" t="e">
        <f>VLOOKUP(F:F,[1]PdC!$F$5:$AE$1164,31,0)</f>
        <v>#REF!</v>
      </c>
      <c r="W662" s="33"/>
    </row>
    <row r="663" spans="1:23" ht="15" customHeight="1" x14ac:dyDescent="0.25">
      <c r="A663" s="34" t="s">
        <v>1219</v>
      </c>
      <c r="B663" s="29" t="s">
        <v>8</v>
      </c>
      <c r="C663" s="70" t="s">
        <v>1483</v>
      </c>
      <c r="D663" s="70"/>
      <c r="E663" s="30" t="s">
        <v>1498</v>
      </c>
      <c r="F663" s="30" t="s">
        <v>1498</v>
      </c>
      <c r="G663" s="31" t="s">
        <v>1499</v>
      </c>
      <c r="H663" s="29" t="s">
        <v>18</v>
      </c>
      <c r="I663" s="63">
        <v>256197.08</v>
      </c>
      <c r="J663" s="63"/>
      <c r="K663" s="63">
        <v>256197.08</v>
      </c>
      <c r="L663" s="33" t="e">
        <f>VLOOKUP(F:F,[1]PdC!$J$5:$T$1165,17,0)</f>
        <v>#N/A</v>
      </c>
      <c r="M663" s="46"/>
      <c r="N663" s="22"/>
      <c r="Q663" s="1">
        <f>+IFERROR(VLOOKUP(C663,#REF!,3,0),0)</f>
        <v>0</v>
      </c>
      <c r="T663" s="1" t="e">
        <f>VLOOKUP(F:F,[1]PdC!$F$5:$AE$1164,31,0)</f>
        <v>#REF!</v>
      </c>
      <c r="W663" s="33"/>
    </row>
    <row r="664" spans="1:23" ht="15" customHeight="1" x14ac:dyDescent="0.25">
      <c r="A664" s="34" t="s">
        <v>1219</v>
      </c>
      <c r="B664" s="29" t="s">
        <v>8</v>
      </c>
      <c r="C664" s="70" t="s">
        <v>1483</v>
      </c>
      <c r="D664" s="70"/>
      <c r="E664" s="30" t="s">
        <v>1500</v>
      </c>
      <c r="F664" s="30" t="s">
        <v>1500</v>
      </c>
      <c r="G664" s="31" t="s">
        <v>1501</v>
      </c>
      <c r="H664" s="29" t="s">
        <v>18</v>
      </c>
      <c r="I664" s="63">
        <v>249771.24</v>
      </c>
      <c r="J664" s="63"/>
      <c r="K664" s="63">
        <v>249771.24</v>
      </c>
      <c r="L664" s="33" t="e">
        <f>VLOOKUP(F:F,[1]PdC!$J$5:$T$1165,17,0)</f>
        <v>#N/A</v>
      </c>
      <c r="M664" s="40"/>
      <c r="N664" s="22"/>
      <c r="Q664" s="1">
        <f>+IFERROR(VLOOKUP(C664,#REF!,3,0),0)</f>
        <v>0</v>
      </c>
      <c r="T664" s="1" t="e">
        <f>VLOOKUP(F:F,[1]PdC!$F$5:$AE$1164,31,0)</f>
        <v>#REF!</v>
      </c>
      <c r="W664" s="33"/>
    </row>
    <row r="665" spans="1:23" ht="15" customHeight="1" x14ac:dyDescent="0.25">
      <c r="A665" s="34" t="s">
        <v>1241</v>
      </c>
      <c r="B665" s="23" t="s">
        <v>8</v>
      </c>
      <c r="C665" s="24"/>
      <c r="D665" s="24">
        <v>721107</v>
      </c>
      <c r="E665" s="25" t="s">
        <v>1502</v>
      </c>
      <c r="F665" s="25" t="s">
        <v>1502</v>
      </c>
      <c r="G665" s="26" t="s">
        <v>1503</v>
      </c>
      <c r="H665" s="26" t="s">
        <v>11</v>
      </c>
      <c r="I665" s="27">
        <v>0</v>
      </c>
      <c r="J665" s="27"/>
      <c r="K665" s="27">
        <v>0</v>
      </c>
      <c r="L665" s="33" t="e">
        <f>VLOOKUP(F:F,[1]PdC!$J$5:$T$1165,17,0)</f>
        <v>#N/A</v>
      </c>
      <c r="M665" s="40"/>
      <c r="N665" s="22"/>
      <c r="Q665" s="1">
        <f>+IFERROR(VLOOKUP(C665,#REF!,3,0),0)</f>
        <v>0</v>
      </c>
      <c r="T665" s="1" t="e">
        <f>VLOOKUP(F:F,[1]PdC!$F$5:$AE$1164,31,0)</f>
        <v>#N/A</v>
      </c>
      <c r="W665" s="33"/>
    </row>
    <row r="666" spans="1:23" ht="15" customHeight="1" x14ac:dyDescent="0.25">
      <c r="A666" s="34" t="s">
        <v>1241</v>
      </c>
      <c r="B666" s="29" t="s">
        <v>8</v>
      </c>
      <c r="C666" s="70" t="s">
        <v>1504</v>
      </c>
      <c r="D666" s="70">
        <v>72110700010</v>
      </c>
      <c r="E666" s="30" t="s">
        <v>1505</v>
      </c>
      <c r="F666" s="30" t="s">
        <v>1505</v>
      </c>
      <c r="G666" s="31" t="s">
        <v>1506</v>
      </c>
      <c r="H666" s="29" t="s">
        <v>18</v>
      </c>
      <c r="I666" s="63">
        <v>0</v>
      </c>
      <c r="J666" s="63"/>
      <c r="K666" s="63">
        <v>0</v>
      </c>
      <c r="L666" s="33"/>
      <c r="M666" s="46"/>
      <c r="N666" s="22"/>
      <c r="Q666" s="1">
        <f>+IFERROR(VLOOKUP(C666,#REF!,3,0),0)</f>
        <v>0</v>
      </c>
      <c r="T666" s="1" t="e">
        <f>VLOOKUP(F:F,[1]PdC!$F$5:$AE$1164,31,0)</f>
        <v>#REF!</v>
      </c>
      <c r="W666" s="33"/>
    </row>
    <row r="667" spans="1:23" ht="15" customHeight="1" x14ac:dyDescent="0.25">
      <c r="A667" s="34" t="s">
        <v>1241</v>
      </c>
      <c r="B667" s="29" t="s">
        <v>8</v>
      </c>
      <c r="C667" s="70" t="s">
        <v>1504</v>
      </c>
      <c r="D667" s="70">
        <v>72110700020</v>
      </c>
      <c r="E667" s="30" t="s">
        <v>1507</v>
      </c>
      <c r="F667" s="30" t="s">
        <v>1507</v>
      </c>
      <c r="G667" s="31" t="s">
        <v>1508</v>
      </c>
      <c r="H667" s="29" t="s">
        <v>18</v>
      </c>
      <c r="I667" s="63">
        <v>0</v>
      </c>
      <c r="J667" s="63"/>
      <c r="K667" s="63">
        <v>0</v>
      </c>
      <c r="L667" s="33"/>
      <c r="M667" s="46"/>
      <c r="N667" s="22"/>
      <c r="Q667" s="1">
        <f>+IFERROR(VLOOKUP(C667,#REF!,3,0),0)</f>
        <v>0</v>
      </c>
      <c r="T667" s="1" t="e">
        <f>VLOOKUP(F:F,[1]PdC!$F$5:$AE$1164,31,0)</f>
        <v>#REF!</v>
      </c>
      <c r="W667" s="33"/>
    </row>
    <row r="668" spans="1:23" ht="15" customHeight="1" x14ac:dyDescent="0.25">
      <c r="A668" s="34" t="s">
        <v>1241</v>
      </c>
      <c r="B668" s="29" t="s">
        <v>8</v>
      </c>
      <c r="C668" s="70" t="s">
        <v>1504</v>
      </c>
      <c r="D668" s="70">
        <v>72110700030</v>
      </c>
      <c r="E668" s="30" t="s">
        <v>1509</v>
      </c>
      <c r="F668" s="30" t="s">
        <v>1509</v>
      </c>
      <c r="G668" s="31" t="s">
        <v>1510</v>
      </c>
      <c r="H668" s="29" t="s">
        <v>18</v>
      </c>
      <c r="I668" s="63">
        <v>0</v>
      </c>
      <c r="J668" s="63"/>
      <c r="K668" s="63">
        <v>0</v>
      </c>
      <c r="L668" s="33" t="e">
        <f>VLOOKUP(F:F,[1]PdC!$J$5:$T$1165,17,0)</f>
        <v>#N/A</v>
      </c>
      <c r="M668" s="40"/>
      <c r="N668" s="22"/>
      <c r="Q668" s="1">
        <f>+IFERROR(VLOOKUP(C668,#REF!,3,0),0)</f>
        <v>0</v>
      </c>
      <c r="T668" s="1" t="e">
        <f>VLOOKUP(F:F,[1]PdC!$F$5:$AE$1164,31,0)</f>
        <v>#REF!</v>
      </c>
      <c r="W668" s="33"/>
    </row>
    <row r="669" spans="1:23" ht="15" customHeight="1" x14ac:dyDescent="0.25">
      <c r="A669" s="34" t="s">
        <v>1241</v>
      </c>
      <c r="B669" s="29" t="s">
        <v>8</v>
      </c>
      <c r="C669" s="70" t="s">
        <v>1504</v>
      </c>
      <c r="D669" s="70">
        <v>72110700040</v>
      </c>
      <c r="E669" s="30" t="s">
        <v>1511</v>
      </c>
      <c r="F669" s="30" t="s">
        <v>1511</v>
      </c>
      <c r="G669" s="31" t="s">
        <v>1512</v>
      </c>
      <c r="H669" s="29" t="s">
        <v>18</v>
      </c>
      <c r="I669" s="63">
        <v>0</v>
      </c>
      <c r="J669" s="63"/>
      <c r="K669" s="63">
        <v>0</v>
      </c>
      <c r="L669" s="33"/>
      <c r="M669" s="46"/>
      <c r="N669" s="22"/>
      <c r="Q669" s="1">
        <f>+IFERROR(VLOOKUP(C669,#REF!,3,0),0)</f>
        <v>0</v>
      </c>
      <c r="T669" s="1" t="e">
        <f>VLOOKUP(F:F,[1]PdC!$F$5:$AE$1164,31,0)</f>
        <v>#REF!</v>
      </c>
      <c r="W669" s="33"/>
    </row>
    <row r="670" spans="1:23" ht="15" customHeight="1" x14ac:dyDescent="0.25">
      <c r="A670" s="34" t="s">
        <v>1241</v>
      </c>
      <c r="B670" s="29" t="s">
        <v>8</v>
      </c>
      <c r="C670" s="70" t="s">
        <v>1504</v>
      </c>
      <c r="D670" s="70">
        <v>72110700050</v>
      </c>
      <c r="E670" s="30" t="s">
        <v>1513</v>
      </c>
      <c r="F670" s="30" t="s">
        <v>1513</v>
      </c>
      <c r="G670" s="31" t="s">
        <v>1514</v>
      </c>
      <c r="H670" s="29" t="s">
        <v>18</v>
      </c>
      <c r="I670" s="63">
        <v>0</v>
      </c>
      <c r="J670" s="63"/>
      <c r="K670" s="63">
        <v>0</v>
      </c>
      <c r="L670" s="33" t="e">
        <f>VLOOKUP(F:F,[1]PdC!$J$5:$T$1165,17,0)</f>
        <v>#N/A</v>
      </c>
      <c r="M670" s="40"/>
      <c r="N670" s="22"/>
      <c r="Q670" s="1">
        <f>+IFERROR(VLOOKUP(C670,#REF!,3,0),0)</f>
        <v>0</v>
      </c>
      <c r="T670" s="1" t="e">
        <f>VLOOKUP(F:F,[1]PdC!$F$5:$AE$1164,31,0)</f>
        <v>#REF!</v>
      </c>
      <c r="W670" s="33"/>
    </row>
    <row r="671" spans="1:23" ht="15" customHeight="1" x14ac:dyDescent="0.25">
      <c r="A671" s="34" t="s">
        <v>1241</v>
      </c>
      <c r="B671" s="29" t="s">
        <v>8</v>
      </c>
      <c r="C671" s="70" t="s">
        <v>1504</v>
      </c>
      <c r="D671" s="70">
        <v>72110700060</v>
      </c>
      <c r="E671" s="30" t="s">
        <v>1515</v>
      </c>
      <c r="F671" s="30" t="s">
        <v>1515</v>
      </c>
      <c r="G671" s="31" t="s">
        <v>1516</v>
      </c>
      <c r="H671" s="29" t="s">
        <v>18</v>
      </c>
      <c r="I671" s="63">
        <v>0</v>
      </c>
      <c r="J671" s="63"/>
      <c r="K671" s="63">
        <v>0</v>
      </c>
      <c r="L671" s="33" t="e">
        <f>VLOOKUP(F:F,[1]PdC!$J$5:$T$1165,17,0)</f>
        <v>#N/A</v>
      </c>
      <c r="M671" s="40"/>
      <c r="N671" s="22"/>
      <c r="Q671" s="1">
        <f>+IFERROR(VLOOKUP(C671,#REF!,3,0),0)</f>
        <v>0</v>
      </c>
      <c r="T671" s="1" t="e">
        <f>VLOOKUP(F:F,[1]PdC!$F$5:$AE$1164,31,0)</f>
        <v>#REF!</v>
      </c>
      <c r="W671" s="33"/>
    </row>
    <row r="672" spans="1:23" ht="15" customHeight="1" x14ac:dyDescent="0.25">
      <c r="A672" s="34" t="s">
        <v>1241</v>
      </c>
      <c r="B672" s="29" t="s">
        <v>8</v>
      </c>
      <c r="C672" s="70" t="s">
        <v>1504</v>
      </c>
      <c r="D672" s="70">
        <v>72110700070</v>
      </c>
      <c r="E672" s="30" t="s">
        <v>1517</v>
      </c>
      <c r="F672" s="30" t="s">
        <v>1517</v>
      </c>
      <c r="G672" s="31" t="s">
        <v>1518</v>
      </c>
      <c r="H672" s="29" t="s">
        <v>18</v>
      </c>
      <c r="I672" s="63">
        <v>0</v>
      </c>
      <c r="J672" s="63"/>
      <c r="K672" s="63">
        <v>0</v>
      </c>
      <c r="L672" s="33" t="e">
        <f>VLOOKUP(F:F,[1]PdC!$J$5:$T$1165,17,0)</f>
        <v>#N/A</v>
      </c>
      <c r="M672" s="46"/>
      <c r="N672" s="22"/>
      <c r="Q672" s="1">
        <f>+IFERROR(VLOOKUP(C672,#REF!,3,0),0)</f>
        <v>0</v>
      </c>
      <c r="T672" s="1" t="e">
        <f>VLOOKUP(F:F,[1]PdC!$F$5:$AE$1164,31,0)</f>
        <v>#REF!</v>
      </c>
      <c r="W672" s="33"/>
    </row>
    <row r="673" spans="1:23" ht="15" customHeight="1" x14ac:dyDescent="0.25">
      <c r="A673" s="34" t="s">
        <v>1241</v>
      </c>
      <c r="B673" s="29" t="s">
        <v>8</v>
      </c>
      <c r="C673" s="70" t="s">
        <v>1504</v>
      </c>
      <c r="D673" s="70">
        <v>72110700080</v>
      </c>
      <c r="E673" s="30" t="s">
        <v>1519</v>
      </c>
      <c r="F673" s="30" t="s">
        <v>1519</v>
      </c>
      <c r="G673" s="31" t="s">
        <v>1520</v>
      </c>
      <c r="H673" s="29" t="s">
        <v>18</v>
      </c>
      <c r="I673" s="63">
        <v>0</v>
      </c>
      <c r="J673" s="63"/>
      <c r="K673" s="63">
        <v>0</v>
      </c>
      <c r="L673" s="33" t="e">
        <f>VLOOKUP(F:F,[1]PdC!$J$5:$T$1165,17,0)</f>
        <v>#N/A</v>
      </c>
      <c r="M673" s="46"/>
      <c r="N673" s="22"/>
      <c r="Q673" s="1">
        <f>+IFERROR(VLOOKUP(C673,#REF!,3,0),0)</f>
        <v>0</v>
      </c>
      <c r="T673" s="1" t="e">
        <f>VLOOKUP(F:F,[1]PdC!$F$5:$AE$1164,31,0)</f>
        <v>#REF!</v>
      </c>
      <c r="W673" s="33"/>
    </row>
    <row r="674" spans="1:23" ht="15" customHeight="1" x14ac:dyDescent="0.25">
      <c r="A674" s="34" t="s">
        <v>1241</v>
      </c>
      <c r="B674" s="29" t="s">
        <v>8</v>
      </c>
      <c r="C674" s="70" t="s">
        <v>1521</v>
      </c>
      <c r="D674" s="70">
        <v>72110700110</v>
      </c>
      <c r="E674" s="30" t="s">
        <v>1522</v>
      </c>
      <c r="F674" s="30" t="s">
        <v>1522</v>
      </c>
      <c r="G674" s="31" t="s">
        <v>1523</v>
      </c>
      <c r="H674" s="29" t="s">
        <v>18</v>
      </c>
      <c r="I674" s="63">
        <v>0</v>
      </c>
      <c r="J674" s="63"/>
      <c r="K674" s="63">
        <v>0</v>
      </c>
      <c r="L674" s="33" t="e">
        <f>VLOOKUP(F:F,[1]PdC!$J$5:$T$1165,17,0)</f>
        <v>#N/A</v>
      </c>
      <c r="M674" s="40"/>
      <c r="N674" s="22"/>
      <c r="Q674" s="1">
        <f>+IFERROR(VLOOKUP(C674,#REF!,3,0),0)</f>
        <v>0</v>
      </c>
      <c r="T674" s="1" t="e">
        <f>VLOOKUP(F:F,[1]PdC!$F$5:$AE$1164,31,0)</f>
        <v>#REF!</v>
      </c>
      <c r="W674" s="33"/>
    </row>
    <row r="675" spans="1:23" ht="15" customHeight="1" x14ac:dyDescent="0.25">
      <c r="A675" s="16"/>
      <c r="B675" s="29" t="s">
        <v>8</v>
      </c>
      <c r="C675" s="70" t="s">
        <v>1521</v>
      </c>
      <c r="D675" s="70">
        <v>72110700120</v>
      </c>
      <c r="E675" s="30" t="s">
        <v>1524</v>
      </c>
      <c r="F675" s="30" t="s">
        <v>1524</v>
      </c>
      <c r="G675" s="31" t="s">
        <v>1525</v>
      </c>
      <c r="H675" s="29" t="s">
        <v>18</v>
      </c>
      <c r="I675" s="63">
        <v>0</v>
      </c>
      <c r="J675" s="63">
        <v>0</v>
      </c>
      <c r="K675" s="63">
        <v>0</v>
      </c>
      <c r="L675" s="33" t="e">
        <f>VLOOKUP(F:F,[1]PdC!$J$5:$T$1165,17,0)</f>
        <v>#N/A</v>
      </c>
      <c r="M675" s="46"/>
      <c r="N675" s="22"/>
      <c r="Q675" s="1">
        <f>+IFERROR(VLOOKUP(C675,#REF!,3,0),0)</f>
        <v>0</v>
      </c>
      <c r="T675" s="1" t="e">
        <f>VLOOKUP(F:F,[1]PdC!$F$5:$AE$1164,31,0)</f>
        <v>#REF!</v>
      </c>
      <c r="W675" s="33"/>
    </row>
    <row r="676" spans="1:23" ht="15" customHeight="1" x14ac:dyDescent="0.25">
      <c r="A676" s="34" t="s">
        <v>1219</v>
      </c>
      <c r="B676" s="29" t="s">
        <v>8</v>
      </c>
      <c r="C676" s="70" t="s">
        <v>1521</v>
      </c>
      <c r="D676" s="70">
        <v>72110700130</v>
      </c>
      <c r="E676" s="30" t="s">
        <v>1526</v>
      </c>
      <c r="F676" s="30" t="s">
        <v>1526</v>
      </c>
      <c r="G676" s="31" t="s">
        <v>1527</v>
      </c>
      <c r="H676" s="29" t="s">
        <v>18</v>
      </c>
      <c r="I676" s="63">
        <v>0</v>
      </c>
      <c r="J676" s="63"/>
      <c r="K676" s="63">
        <v>0</v>
      </c>
      <c r="L676" s="33" t="e">
        <f>VLOOKUP(F:F,[1]PdC!$J$5:$T$1165,17,0)</f>
        <v>#N/A</v>
      </c>
      <c r="M676" s="40"/>
      <c r="N676" s="22"/>
      <c r="Q676" s="1">
        <f>+IFERROR(VLOOKUP(C676,#REF!,3,0),0)</f>
        <v>0</v>
      </c>
      <c r="T676" s="1" t="e">
        <f>VLOOKUP(F:F,[1]PdC!$F$5:$AE$1164,31,0)</f>
        <v>#REF!</v>
      </c>
      <c r="W676" s="33"/>
    </row>
    <row r="677" spans="1:23" ht="15" customHeight="1" x14ac:dyDescent="0.25">
      <c r="A677" s="34" t="s">
        <v>1219</v>
      </c>
      <c r="B677" s="29" t="s">
        <v>8</v>
      </c>
      <c r="C677" s="70" t="s">
        <v>1521</v>
      </c>
      <c r="D677" s="70">
        <v>72110700140</v>
      </c>
      <c r="E677" s="30" t="s">
        <v>1528</v>
      </c>
      <c r="F677" s="30" t="s">
        <v>1528</v>
      </c>
      <c r="G677" s="31" t="s">
        <v>1529</v>
      </c>
      <c r="H677" s="29" t="s">
        <v>18</v>
      </c>
      <c r="I677" s="63">
        <v>0</v>
      </c>
      <c r="J677" s="63"/>
      <c r="K677" s="63">
        <v>0</v>
      </c>
      <c r="L677" s="33" t="e">
        <f>VLOOKUP(F:F,[1]PdC!$J$5:$T$1165,17,0)</f>
        <v>#N/A</v>
      </c>
      <c r="M677" s="40"/>
      <c r="N677" s="22"/>
      <c r="Q677" s="1">
        <f>+IFERROR(VLOOKUP(C677,#REF!,3,0),0)</f>
        <v>0</v>
      </c>
      <c r="T677" s="1" t="e">
        <f>VLOOKUP(F:F,[1]PdC!$F$5:$AE$1164,31,0)</f>
        <v>#REF!</v>
      </c>
      <c r="W677" s="33"/>
    </row>
    <row r="678" spans="1:23" ht="15" customHeight="1" x14ac:dyDescent="0.25">
      <c r="A678" s="34" t="s">
        <v>1219</v>
      </c>
      <c r="B678" s="29" t="s">
        <v>8</v>
      </c>
      <c r="C678" s="70" t="s">
        <v>1521</v>
      </c>
      <c r="D678" s="70">
        <v>72110700150</v>
      </c>
      <c r="E678" s="30" t="s">
        <v>1530</v>
      </c>
      <c r="F678" s="30" t="s">
        <v>1530</v>
      </c>
      <c r="G678" s="31" t="s">
        <v>1531</v>
      </c>
      <c r="H678" s="29" t="s">
        <v>18</v>
      </c>
      <c r="I678" s="63">
        <v>0</v>
      </c>
      <c r="J678" s="63"/>
      <c r="K678" s="63">
        <v>0</v>
      </c>
      <c r="L678" s="33" t="e">
        <f>VLOOKUP(F:F,[1]PdC!$J$5:$T$1165,17,0)</f>
        <v>#N/A</v>
      </c>
      <c r="M678" s="46"/>
      <c r="N678" s="22"/>
      <c r="Q678" s="1">
        <f>+IFERROR(VLOOKUP(C678,#REF!,3,0),0)</f>
        <v>0</v>
      </c>
      <c r="T678" s="1" t="e">
        <f>VLOOKUP(F:F,[1]PdC!$F$5:$AE$1164,31,0)</f>
        <v>#REF!</v>
      </c>
      <c r="W678" s="33"/>
    </row>
    <row r="679" spans="1:23" ht="15" customHeight="1" x14ac:dyDescent="0.25">
      <c r="A679" s="34" t="s">
        <v>1219</v>
      </c>
      <c r="B679" s="29" t="s">
        <v>8</v>
      </c>
      <c r="C679" s="70" t="s">
        <v>1521</v>
      </c>
      <c r="D679" s="70">
        <v>72110700160</v>
      </c>
      <c r="E679" s="30" t="s">
        <v>1532</v>
      </c>
      <c r="F679" s="30" t="s">
        <v>1532</v>
      </c>
      <c r="G679" s="31" t="s">
        <v>1533</v>
      </c>
      <c r="H679" s="29" t="s">
        <v>18</v>
      </c>
      <c r="I679" s="63">
        <v>0</v>
      </c>
      <c r="J679" s="63"/>
      <c r="K679" s="63">
        <v>0</v>
      </c>
      <c r="L679" s="33" t="e">
        <f>VLOOKUP(F:F,[1]PdC!$J$5:$T$1165,17,0)</f>
        <v>#N/A</v>
      </c>
      <c r="M679" s="40"/>
      <c r="N679" s="22"/>
      <c r="Q679" s="1">
        <f>+IFERROR(VLOOKUP(C679,#REF!,3,0),0)</f>
        <v>0</v>
      </c>
      <c r="T679" s="1" t="e">
        <f>VLOOKUP(F:F,[1]PdC!$F$5:$AE$1164,31,0)</f>
        <v>#REF!</v>
      </c>
      <c r="W679" s="33"/>
    </row>
    <row r="680" spans="1:23" ht="15" customHeight="1" x14ac:dyDescent="0.25">
      <c r="A680" s="34" t="s">
        <v>1219</v>
      </c>
      <c r="B680" s="29" t="s">
        <v>8</v>
      </c>
      <c r="C680" s="70" t="s">
        <v>1521</v>
      </c>
      <c r="D680" s="70">
        <v>72110700170</v>
      </c>
      <c r="E680" s="30" t="s">
        <v>1534</v>
      </c>
      <c r="F680" s="30" t="s">
        <v>1534</v>
      </c>
      <c r="G680" s="31" t="s">
        <v>1535</v>
      </c>
      <c r="H680" s="29" t="s">
        <v>18</v>
      </c>
      <c r="I680" s="63">
        <v>0</v>
      </c>
      <c r="J680" s="63"/>
      <c r="K680" s="63">
        <v>0</v>
      </c>
      <c r="L680" s="33" t="e">
        <f>VLOOKUP(F:F,[1]PdC!$J$5:$T$1165,17,0)</f>
        <v>#N/A</v>
      </c>
      <c r="M680" s="46"/>
      <c r="N680" s="22"/>
      <c r="Q680" s="1">
        <f>+IFERROR(VLOOKUP(C680,#REF!,3,0),0)</f>
        <v>0</v>
      </c>
      <c r="T680" s="1" t="e">
        <f>VLOOKUP(F:F,[1]PdC!$F$5:$AE$1164,31,0)</f>
        <v>#REF!</v>
      </c>
      <c r="W680" s="33"/>
    </row>
    <row r="681" spans="1:23" ht="15" customHeight="1" x14ac:dyDescent="0.25">
      <c r="A681" s="34" t="s">
        <v>1219</v>
      </c>
      <c r="B681" s="29" t="s">
        <v>8</v>
      </c>
      <c r="C681" s="70" t="s">
        <v>1521</v>
      </c>
      <c r="D681" s="70">
        <v>72110700180</v>
      </c>
      <c r="E681" s="30" t="s">
        <v>1536</v>
      </c>
      <c r="F681" s="30" t="s">
        <v>1536</v>
      </c>
      <c r="G681" s="31" t="s">
        <v>1537</v>
      </c>
      <c r="H681" s="29" t="s">
        <v>18</v>
      </c>
      <c r="I681" s="63">
        <v>0</v>
      </c>
      <c r="J681" s="63"/>
      <c r="K681" s="63">
        <v>0</v>
      </c>
      <c r="L681" s="33" t="e">
        <f>VLOOKUP(F:F,[1]PdC!$J$5:$T$1165,17,0)</f>
        <v>#N/A</v>
      </c>
      <c r="M681" s="46"/>
      <c r="N681" s="22"/>
      <c r="Q681" s="1">
        <f>+IFERROR(VLOOKUP(C681,#REF!,3,0),0)</f>
        <v>0</v>
      </c>
      <c r="T681" s="1" t="e">
        <f>VLOOKUP(F:F,[1]PdC!$F$5:$AE$1164,31,0)</f>
        <v>#REF!</v>
      </c>
      <c r="W681" s="33"/>
    </row>
    <row r="682" spans="1:23" ht="15" customHeight="1" x14ac:dyDescent="0.25">
      <c r="A682" s="34" t="s">
        <v>1219</v>
      </c>
      <c r="B682" s="29" t="s">
        <v>8</v>
      </c>
      <c r="C682" s="70" t="s">
        <v>1538</v>
      </c>
      <c r="D682" s="70">
        <v>72110700210</v>
      </c>
      <c r="E682" s="30" t="s">
        <v>1539</v>
      </c>
      <c r="F682" s="30" t="s">
        <v>1539</v>
      </c>
      <c r="G682" s="31" t="s">
        <v>1540</v>
      </c>
      <c r="H682" s="29" t="s">
        <v>18</v>
      </c>
      <c r="I682" s="63">
        <v>0</v>
      </c>
      <c r="J682" s="63"/>
      <c r="K682" s="63">
        <v>0</v>
      </c>
      <c r="L682" s="33" t="e">
        <f>VLOOKUP(F:F,[1]PdC!$J$5:$T$1165,17,0)</f>
        <v>#N/A</v>
      </c>
      <c r="M682" s="46"/>
      <c r="N682" s="22"/>
      <c r="Q682" s="1">
        <f>+IFERROR(VLOOKUP(C682,#REF!,3,0),0)</f>
        <v>0</v>
      </c>
      <c r="T682" s="1" t="e">
        <f>VLOOKUP(F:F,[1]PdC!$F$5:$AE$1164,31,0)</f>
        <v>#REF!</v>
      </c>
      <c r="W682" s="33"/>
    </row>
    <row r="683" spans="1:23" ht="15" customHeight="1" x14ac:dyDescent="0.25">
      <c r="A683" s="34" t="s">
        <v>1219</v>
      </c>
      <c r="B683" s="29" t="s">
        <v>8</v>
      </c>
      <c r="C683" s="70" t="s">
        <v>1538</v>
      </c>
      <c r="D683" s="70">
        <v>72110700235</v>
      </c>
      <c r="E683" s="30" t="s">
        <v>1541</v>
      </c>
      <c r="F683" s="30"/>
      <c r="G683" s="31" t="s">
        <v>1542</v>
      </c>
      <c r="H683" s="29" t="s">
        <v>18</v>
      </c>
      <c r="I683" s="63">
        <v>0</v>
      </c>
      <c r="J683" s="63"/>
      <c r="K683" s="63">
        <v>0</v>
      </c>
      <c r="L683" s="33" t="e">
        <f>VLOOKUP(F:F,[1]PdC!$J$5:$T$1165,17,0)</f>
        <v>#N/A</v>
      </c>
      <c r="M683" s="40"/>
      <c r="N683" s="22"/>
      <c r="Q683" s="1">
        <f>+IFERROR(VLOOKUP(C683,#REF!,3,0),0)</f>
        <v>0</v>
      </c>
      <c r="T683" s="1" t="e">
        <f>VLOOKUP(F:F,[1]PdC!$F$5:$AE$1164,31,0)</f>
        <v>#REF!</v>
      </c>
      <c r="W683" s="33"/>
    </row>
    <row r="684" spans="1:23" ht="15" customHeight="1" x14ac:dyDescent="0.25">
      <c r="A684" s="34" t="s">
        <v>1241</v>
      </c>
      <c r="B684" s="29" t="s">
        <v>8</v>
      </c>
      <c r="C684" s="70" t="s">
        <v>1538</v>
      </c>
      <c r="D684" s="70">
        <v>72110700245</v>
      </c>
      <c r="E684" s="30" t="s">
        <v>1543</v>
      </c>
      <c r="F684" s="30"/>
      <c r="G684" s="31" t="s">
        <v>1544</v>
      </c>
      <c r="H684" s="29" t="s">
        <v>18</v>
      </c>
      <c r="I684" s="63">
        <v>0</v>
      </c>
      <c r="J684" s="63"/>
      <c r="K684" s="63">
        <v>0</v>
      </c>
      <c r="L684" s="33" t="e">
        <f>VLOOKUP(F:F,[1]PdC!$J$5:$T$1165,17,0)</f>
        <v>#N/A</v>
      </c>
      <c r="M684" s="40"/>
      <c r="N684" s="22"/>
      <c r="Q684" s="1">
        <f>+IFERROR(VLOOKUP(C684,#REF!,3,0),0)</f>
        <v>0</v>
      </c>
      <c r="T684" s="1" t="e">
        <f>VLOOKUP(F:F,[1]PdC!$F$5:$AE$1164,31,0)</f>
        <v>#REF!</v>
      </c>
      <c r="W684" s="33"/>
    </row>
    <row r="685" spans="1:23" s="77" customFormat="1" ht="15" customHeight="1" x14ac:dyDescent="0.25">
      <c r="A685" s="34" t="s">
        <v>1241</v>
      </c>
      <c r="B685" s="29" t="s">
        <v>8</v>
      </c>
      <c r="C685" s="70" t="s">
        <v>1538</v>
      </c>
      <c r="D685" s="70">
        <v>72110700250</v>
      </c>
      <c r="E685" s="30" t="s">
        <v>1545</v>
      </c>
      <c r="F685" s="30" t="s">
        <v>1545</v>
      </c>
      <c r="G685" s="31" t="s">
        <v>1546</v>
      </c>
      <c r="H685" s="29" t="s">
        <v>18</v>
      </c>
      <c r="I685" s="63">
        <v>0</v>
      </c>
      <c r="J685" s="63"/>
      <c r="K685" s="63">
        <v>0</v>
      </c>
      <c r="L685" s="33"/>
      <c r="M685" s="46"/>
      <c r="N685" s="22"/>
      <c r="Q685" s="1">
        <f>+IFERROR(VLOOKUP(C685,#REF!,3,0),0)</f>
        <v>0</v>
      </c>
      <c r="T685" s="1" t="e">
        <f>VLOOKUP(F:F,[1]PdC!$F$5:$AE$1164,31,0)</f>
        <v>#REF!</v>
      </c>
      <c r="V685" s="7"/>
      <c r="W685" s="33"/>
    </row>
    <row r="686" spans="1:23" s="77" customFormat="1" ht="15" customHeight="1" x14ac:dyDescent="0.25">
      <c r="A686" s="34" t="s">
        <v>1241</v>
      </c>
      <c r="B686" s="29" t="s">
        <v>8</v>
      </c>
      <c r="C686" s="70" t="s">
        <v>1538</v>
      </c>
      <c r="D686" s="70">
        <v>72110700260</v>
      </c>
      <c r="E686" s="30" t="s">
        <v>1547</v>
      </c>
      <c r="F686" s="30" t="s">
        <v>1547</v>
      </c>
      <c r="G686" s="31" t="s">
        <v>1548</v>
      </c>
      <c r="H686" s="29" t="s">
        <v>18</v>
      </c>
      <c r="I686" s="63">
        <v>0</v>
      </c>
      <c r="J686" s="63"/>
      <c r="K686" s="63">
        <v>0</v>
      </c>
      <c r="L686" s="33"/>
      <c r="M686" s="46"/>
      <c r="N686" s="22"/>
      <c r="Q686" s="1">
        <f>+IFERROR(VLOOKUP(C686,#REF!,3,0),0)</f>
        <v>0</v>
      </c>
      <c r="T686" s="1" t="e">
        <f>VLOOKUP(F:F,[1]PdC!$F$5:$AE$1164,31,0)</f>
        <v>#REF!</v>
      </c>
      <c r="V686" s="7"/>
      <c r="W686" s="33"/>
    </row>
    <row r="687" spans="1:23" s="77" customFormat="1" ht="15" customHeight="1" x14ac:dyDescent="0.25">
      <c r="A687" s="34" t="s">
        <v>1241</v>
      </c>
      <c r="B687" s="29" t="s">
        <v>8</v>
      </c>
      <c r="C687" s="70" t="s">
        <v>1538</v>
      </c>
      <c r="D687" s="70">
        <v>72110700270</v>
      </c>
      <c r="E687" s="30" t="s">
        <v>1549</v>
      </c>
      <c r="F687" s="30" t="s">
        <v>1549</v>
      </c>
      <c r="G687" s="31" t="s">
        <v>1550</v>
      </c>
      <c r="H687" s="29" t="s">
        <v>18</v>
      </c>
      <c r="I687" s="63">
        <v>0</v>
      </c>
      <c r="J687" s="63"/>
      <c r="K687" s="63">
        <v>0</v>
      </c>
      <c r="L687" s="33" t="e">
        <f>VLOOKUP(F:F,[1]PdC!$J$5:$T$1165,17,0)</f>
        <v>#N/A</v>
      </c>
      <c r="M687" s="40"/>
      <c r="N687" s="22"/>
      <c r="Q687" s="1">
        <f>+IFERROR(VLOOKUP(C687,#REF!,3,0),0)</f>
        <v>0</v>
      </c>
      <c r="T687" s="1" t="e">
        <f>VLOOKUP(F:F,[1]PdC!$F$5:$AE$1164,31,0)</f>
        <v>#REF!</v>
      </c>
      <c r="V687" s="7"/>
      <c r="W687" s="33"/>
    </row>
    <row r="688" spans="1:23" s="77" customFormat="1" ht="15" customHeight="1" x14ac:dyDescent="0.25">
      <c r="A688" s="34" t="s">
        <v>1241</v>
      </c>
      <c r="B688" s="29" t="s">
        <v>8</v>
      </c>
      <c r="C688" s="70" t="s">
        <v>1538</v>
      </c>
      <c r="D688" s="70">
        <v>72110700280</v>
      </c>
      <c r="E688" s="30" t="s">
        <v>1551</v>
      </c>
      <c r="F688" s="30" t="s">
        <v>1551</v>
      </c>
      <c r="G688" s="31" t="s">
        <v>1552</v>
      </c>
      <c r="H688" s="29" t="s">
        <v>18</v>
      </c>
      <c r="I688" s="63">
        <v>0</v>
      </c>
      <c r="J688" s="63"/>
      <c r="K688" s="63">
        <v>0</v>
      </c>
      <c r="L688" s="33"/>
      <c r="M688" s="46"/>
      <c r="N688" s="22"/>
      <c r="Q688" s="1">
        <f>+IFERROR(VLOOKUP(C688,#REF!,3,0),0)</f>
        <v>0</v>
      </c>
      <c r="T688" s="1" t="e">
        <f>VLOOKUP(F:F,[1]PdC!$F$5:$AE$1164,31,0)</f>
        <v>#REF!</v>
      </c>
      <c r="V688" s="7"/>
      <c r="W688" s="33"/>
    </row>
    <row r="689" spans="1:23" s="77" customFormat="1" ht="15" customHeight="1" x14ac:dyDescent="0.25">
      <c r="A689" s="34" t="s">
        <v>1241</v>
      </c>
      <c r="B689" s="29" t="s">
        <v>8</v>
      </c>
      <c r="C689" s="70" t="s">
        <v>1538</v>
      </c>
      <c r="D689" s="70"/>
      <c r="E689" s="30"/>
      <c r="F689" s="30" t="s">
        <v>1553</v>
      </c>
      <c r="G689" s="31" t="s">
        <v>1554</v>
      </c>
      <c r="H689" s="29" t="s">
        <v>18</v>
      </c>
      <c r="I689" s="63">
        <v>0</v>
      </c>
      <c r="J689" s="63"/>
      <c r="K689" s="63">
        <v>0</v>
      </c>
      <c r="L689" s="33" t="e">
        <f>VLOOKUP(F:F,[1]PdC!$J$5:$T$1165,17,0)</f>
        <v>#N/A</v>
      </c>
      <c r="M689" s="40"/>
      <c r="N689" s="22"/>
      <c r="Q689" s="1">
        <f>+IFERROR(VLOOKUP(C689,#REF!,3,0),0)</f>
        <v>0</v>
      </c>
      <c r="T689" s="1" t="e">
        <f>VLOOKUP(F:F,[1]PdC!$F$5:$AE$1164,31,0)</f>
        <v>#N/A</v>
      </c>
      <c r="V689" s="7"/>
      <c r="W689" s="33"/>
    </row>
    <row r="690" spans="1:23" ht="15" customHeight="1" x14ac:dyDescent="0.25">
      <c r="A690" s="34" t="s">
        <v>1241</v>
      </c>
      <c r="B690" s="29" t="s">
        <v>8</v>
      </c>
      <c r="C690" s="70" t="s">
        <v>1538</v>
      </c>
      <c r="D690" s="70"/>
      <c r="E690" s="30"/>
      <c r="F690" s="30" t="s">
        <v>1555</v>
      </c>
      <c r="G690" s="31" t="s">
        <v>1556</v>
      </c>
      <c r="H690" s="29" t="s">
        <v>18</v>
      </c>
      <c r="I690" s="63">
        <v>0</v>
      </c>
      <c r="J690" s="63"/>
      <c r="K690" s="63">
        <v>0</v>
      </c>
      <c r="L690" s="33" t="e">
        <f>VLOOKUP(F:F,[1]PdC!$J$5:$T$1165,17,0)</f>
        <v>#N/A</v>
      </c>
      <c r="M690" s="46"/>
      <c r="N690" s="22"/>
      <c r="Q690" s="1">
        <f>+IFERROR(VLOOKUP(C690,#REF!,3,0),0)</f>
        <v>0</v>
      </c>
      <c r="T690" s="1" t="e">
        <f>VLOOKUP(F:F,[1]PdC!$F$5:$AE$1164,31,0)</f>
        <v>#N/A</v>
      </c>
      <c r="W690" s="33"/>
    </row>
    <row r="691" spans="1:23" ht="15" customHeight="1" x14ac:dyDescent="0.25">
      <c r="A691" s="34" t="s">
        <v>1241</v>
      </c>
      <c r="B691" s="23" t="s">
        <v>8</v>
      </c>
      <c r="C691" s="24"/>
      <c r="D691" s="24"/>
      <c r="E691" s="25"/>
      <c r="F691" s="25" t="s">
        <v>1557</v>
      </c>
      <c r="G691" s="26" t="s">
        <v>1558</v>
      </c>
      <c r="H691" s="26" t="s">
        <v>11</v>
      </c>
      <c r="I691" s="63">
        <v>0</v>
      </c>
      <c r="J691" s="27"/>
      <c r="K691" s="27">
        <v>0</v>
      </c>
      <c r="L691" s="33" t="e">
        <f>VLOOKUP(F:F,[1]PdC!$J$5:$T$1165,17,0)</f>
        <v>#N/A</v>
      </c>
      <c r="M691" s="46"/>
      <c r="N691" s="22"/>
      <c r="Q691" s="1">
        <f>+IFERROR(VLOOKUP(C691,#REF!,3,0),0)</f>
        <v>0</v>
      </c>
      <c r="T691" s="1" t="e">
        <f>VLOOKUP(F:F,[1]PdC!$F$5:$AE$1164,31,0)</f>
        <v>#N/A</v>
      </c>
      <c r="W691" s="33"/>
    </row>
    <row r="692" spans="1:23" ht="15" customHeight="1" x14ac:dyDescent="0.25">
      <c r="A692" s="34" t="s">
        <v>1241</v>
      </c>
      <c r="B692" s="23" t="s">
        <v>8</v>
      </c>
      <c r="C692" s="24"/>
      <c r="D692" s="24"/>
      <c r="E692" s="25"/>
      <c r="F692" s="25" t="s">
        <v>1559</v>
      </c>
      <c r="G692" s="26" t="s">
        <v>1560</v>
      </c>
      <c r="H692" s="26" t="s">
        <v>11</v>
      </c>
      <c r="I692" s="63">
        <v>0</v>
      </c>
      <c r="J692" s="27"/>
      <c r="K692" s="27">
        <v>0</v>
      </c>
      <c r="L692" s="33" t="e">
        <f>VLOOKUP(F:F,[1]PdC!$J$5:$T$1165,17,0)</f>
        <v>#N/A</v>
      </c>
      <c r="M692" s="46"/>
      <c r="N692" s="22"/>
      <c r="Q692" s="1">
        <f>+IFERROR(VLOOKUP(C692,#REF!,3,0),0)</f>
        <v>0</v>
      </c>
      <c r="T692" s="1" t="e">
        <f>VLOOKUP(F:F,[1]PdC!$F$5:$AE$1164,31,0)</f>
        <v>#N/A</v>
      </c>
      <c r="W692" s="33"/>
    </row>
    <row r="693" spans="1:23" ht="15" customHeight="1" x14ac:dyDescent="0.25">
      <c r="A693" s="34" t="s">
        <v>1241</v>
      </c>
      <c r="B693" s="29" t="s">
        <v>8</v>
      </c>
      <c r="C693" s="70" t="s">
        <v>1561</v>
      </c>
      <c r="D693" s="70"/>
      <c r="E693" s="30" t="s">
        <v>1562</v>
      </c>
      <c r="F693" s="30" t="s">
        <v>1562</v>
      </c>
      <c r="G693" s="31" t="s">
        <v>1563</v>
      </c>
      <c r="H693" s="29" t="s">
        <v>18</v>
      </c>
      <c r="I693" s="63">
        <v>9931710.7899999991</v>
      </c>
      <c r="J693" s="63"/>
      <c r="K693" s="63">
        <v>9931710.7899999991</v>
      </c>
      <c r="L693" s="33" t="e">
        <f>VLOOKUP(F:F,[1]PdC!$J$5:$T$1165,17,0)</f>
        <v>#N/A</v>
      </c>
      <c r="M693" s="40"/>
      <c r="N693" s="22"/>
      <c r="Q693" s="1">
        <f>+IFERROR(VLOOKUP(C693,#REF!,3,0),0)</f>
        <v>0</v>
      </c>
      <c r="T693" s="1" t="e">
        <f>VLOOKUP(F:F,[1]PdC!$F$5:$AE$1164,31,0)</f>
        <v>#REF!</v>
      </c>
      <c r="W693" s="33"/>
    </row>
    <row r="694" spans="1:23" ht="15" customHeight="1" x14ac:dyDescent="0.25">
      <c r="A694" s="16"/>
      <c r="B694" s="29" t="s">
        <v>8</v>
      </c>
      <c r="C694" s="70" t="s">
        <v>1561</v>
      </c>
      <c r="D694" s="70"/>
      <c r="E694" s="30" t="s">
        <v>1564</v>
      </c>
      <c r="F694" s="30" t="s">
        <v>1564</v>
      </c>
      <c r="G694" s="31" t="s">
        <v>1565</v>
      </c>
      <c r="H694" s="29" t="s">
        <v>18</v>
      </c>
      <c r="I694" s="63">
        <v>260.93</v>
      </c>
      <c r="J694" s="63">
        <v>0</v>
      </c>
      <c r="K694" s="63">
        <v>260.93</v>
      </c>
      <c r="L694" s="33" t="e">
        <f>VLOOKUP(F:F,[1]PdC!$J$5:$T$1165,17,0)</f>
        <v>#N/A</v>
      </c>
      <c r="M694" s="46"/>
      <c r="N694" s="22"/>
      <c r="Q694" s="1">
        <f>+IFERROR(VLOOKUP(C694,#REF!,3,0),0)</f>
        <v>0</v>
      </c>
      <c r="T694" s="1" t="e">
        <f>VLOOKUP(F:F,[1]PdC!$F$5:$AE$1164,31,0)</f>
        <v>#REF!</v>
      </c>
      <c r="W694" s="33"/>
    </row>
    <row r="695" spans="1:23" ht="15" customHeight="1" x14ac:dyDescent="0.25">
      <c r="A695" s="28" t="s">
        <v>1219</v>
      </c>
      <c r="B695" s="29" t="s">
        <v>8</v>
      </c>
      <c r="C695" s="70" t="s">
        <v>1561</v>
      </c>
      <c r="D695" s="70"/>
      <c r="E695" s="30" t="s">
        <v>1566</v>
      </c>
      <c r="F695" s="30" t="s">
        <v>1566</v>
      </c>
      <c r="G695" s="31" t="s">
        <v>1567</v>
      </c>
      <c r="H695" s="29" t="s">
        <v>18</v>
      </c>
      <c r="I695" s="63">
        <v>0</v>
      </c>
      <c r="J695" s="63"/>
      <c r="K695" s="63">
        <v>0</v>
      </c>
      <c r="L695" s="33" t="e">
        <f>VLOOKUP(F:F,[1]PdC!$J$5:$T$1165,17,0)</f>
        <v>#N/A</v>
      </c>
      <c r="M695" s="46"/>
      <c r="N695" s="22"/>
      <c r="Q695" s="1">
        <f>+IFERROR(VLOOKUP(C695,#REF!,3,0),0)</f>
        <v>0</v>
      </c>
      <c r="T695" s="1" t="e">
        <f>VLOOKUP(F:F,[1]PdC!$F$5:$AE$1164,31,0)</f>
        <v>#N/A</v>
      </c>
      <c r="W695" s="33"/>
    </row>
    <row r="696" spans="1:23" ht="15" customHeight="1" x14ac:dyDescent="0.25">
      <c r="A696" s="28" t="s">
        <v>1219</v>
      </c>
      <c r="B696" s="29" t="s">
        <v>8</v>
      </c>
      <c r="C696" s="70" t="s">
        <v>1561</v>
      </c>
      <c r="D696" s="70"/>
      <c r="E696" s="30" t="s">
        <v>1568</v>
      </c>
      <c r="F696" s="30" t="s">
        <v>1568</v>
      </c>
      <c r="G696" s="31" t="s">
        <v>1569</v>
      </c>
      <c r="H696" s="29" t="s">
        <v>18</v>
      </c>
      <c r="I696" s="63">
        <v>0</v>
      </c>
      <c r="J696" s="63"/>
      <c r="K696" s="63">
        <v>0</v>
      </c>
      <c r="L696" s="33" t="e">
        <f>VLOOKUP(F:F,[1]PdC!$J$5:$T$1165,17,0)</f>
        <v>#N/A</v>
      </c>
      <c r="M696" s="46"/>
      <c r="N696" s="22"/>
      <c r="Q696" s="1">
        <f>+IFERROR(VLOOKUP(C696,#REF!,3,0),0)</f>
        <v>0</v>
      </c>
      <c r="T696" s="1" t="e">
        <f>VLOOKUP(F:F,[1]PdC!$F$5:$AE$1164,31,0)</f>
        <v>#N/A</v>
      </c>
      <c r="W696" s="33"/>
    </row>
    <row r="697" spans="1:23" ht="15" customHeight="1" x14ac:dyDescent="0.25">
      <c r="A697" s="28" t="s">
        <v>1219</v>
      </c>
      <c r="B697" s="29" t="s">
        <v>8</v>
      </c>
      <c r="C697" s="70" t="s">
        <v>1561</v>
      </c>
      <c r="D697" s="70"/>
      <c r="E697" s="30" t="s">
        <v>1570</v>
      </c>
      <c r="F697" s="30" t="s">
        <v>1570</v>
      </c>
      <c r="G697" s="31" t="s">
        <v>1571</v>
      </c>
      <c r="H697" s="29" t="s">
        <v>18</v>
      </c>
      <c r="I697" s="63">
        <v>3596573.11</v>
      </c>
      <c r="J697" s="63"/>
      <c r="K697" s="63">
        <v>3596573.11</v>
      </c>
      <c r="L697" s="33" t="e">
        <f>VLOOKUP(F:F,[1]PdC!$J$5:$T$1165,17,0)</f>
        <v>#N/A</v>
      </c>
      <c r="M697" s="46"/>
      <c r="N697" s="22"/>
      <c r="Q697" s="1">
        <f>+IFERROR(VLOOKUP(C697,#REF!,3,0),0)</f>
        <v>0</v>
      </c>
      <c r="T697" s="1" t="e">
        <f>VLOOKUP(F:F,[1]PdC!$F$5:$AE$1164,31,0)</f>
        <v>#REF!</v>
      </c>
      <c r="W697" s="33"/>
    </row>
    <row r="698" spans="1:23" ht="15" customHeight="1" x14ac:dyDescent="0.25">
      <c r="A698" s="28" t="s">
        <v>1219</v>
      </c>
      <c r="B698" s="29" t="s">
        <v>8</v>
      </c>
      <c r="C698" s="70" t="s">
        <v>1561</v>
      </c>
      <c r="D698" s="70"/>
      <c r="E698" s="30" t="s">
        <v>1572</v>
      </c>
      <c r="F698" s="30" t="s">
        <v>1572</v>
      </c>
      <c r="G698" s="31" t="s">
        <v>1573</v>
      </c>
      <c r="H698" s="29" t="s">
        <v>18</v>
      </c>
      <c r="I698" s="63">
        <v>1690497.26</v>
      </c>
      <c r="J698" s="63"/>
      <c r="K698" s="63">
        <v>1690497.26</v>
      </c>
      <c r="L698" s="33" t="e">
        <f>VLOOKUP(F:F,[1]PdC!$J$5:$T$1165,17,0)</f>
        <v>#N/A</v>
      </c>
      <c r="M698" s="46"/>
      <c r="N698" s="22"/>
      <c r="Q698" s="1">
        <f>+IFERROR(VLOOKUP(C698,#REF!,3,0),0)</f>
        <v>0</v>
      </c>
      <c r="T698" s="1" t="e">
        <f>VLOOKUP(F:F,[1]PdC!$F$5:$AE$1164,31,0)</f>
        <v>#REF!</v>
      </c>
      <c r="W698" s="33"/>
    </row>
    <row r="699" spans="1:23" ht="15" customHeight="1" x14ac:dyDescent="0.25">
      <c r="A699" s="28" t="s">
        <v>1219</v>
      </c>
      <c r="B699" s="29" t="s">
        <v>8</v>
      </c>
      <c r="C699" s="70" t="s">
        <v>1561</v>
      </c>
      <c r="D699" s="70"/>
      <c r="E699" s="30" t="s">
        <v>1574</v>
      </c>
      <c r="F699" s="30" t="s">
        <v>1574</v>
      </c>
      <c r="G699" s="31" t="s">
        <v>1575</v>
      </c>
      <c r="H699" s="29" t="s">
        <v>18</v>
      </c>
      <c r="I699" s="63">
        <v>1648096.81</v>
      </c>
      <c r="J699" s="63"/>
      <c r="K699" s="63">
        <v>1648096.81</v>
      </c>
      <c r="L699" s="33" t="e">
        <f>VLOOKUP(F:F,[1]PdC!$J$5:$T$1165,17,0)</f>
        <v>#N/A</v>
      </c>
      <c r="M699" s="46"/>
      <c r="N699" s="22"/>
      <c r="Q699" s="1">
        <f>+IFERROR(VLOOKUP(C699,#REF!,3,0),0)</f>
        <v>0</v>
      </c>
      <c r="T699" s="1" t="e">
        <f>VLOOKUP(F:F,[1]PdC!$F$5:$AE$1164,31,0)</f>
        <v>#REF!</v>
      </c>
      <c r="W699" s="33"/>
    </row>
    <row r="700" spans="1:23" ht="15" customHeight="1" x14ac:dyDescent="0.25">
      <c r="A700" s="28" t="s">
        <v>1219</v>
      </c>
      <c r="B700" s="23" t="s">
        <v>8</v>
      </c>
      <c r="C700" s="24"/>
      <c r="D700" s="24"/>
      <c r="E700" s="25"/>
      <c r="F700" s="25" t="s">
        <v>1576</v>
      </c>
      <c r="G700" s="26" t="s">
        <v>1577</v>
      </c>
      <c r="H700" s="26" t="s">
        <v>11</v>
      </c>
      <c r="I700" s="63">
        <v>0</v>
      </c>
      <c r="J700" s="27"/>
      <c r="K700" s="27">
        <v>0</v>
      </c>
      <c r="L700" s="33" t="e">
        <f>VLOOKUP(F:F,[1]PdC!$J$5:$T$1165,17,0)</f>
        <v>#N/A</v>
      </c>
      <c r="M700" s="46"/>
      <c r="N700" s="22"/>
      <c r="Q700" s="1">
        <f>+IFERROR(VLOOKUP(C700,#REF!,3,0),0)</f>
        <v>0</v>
      </c>
      <c r="T700" s="1" t="e">
        <f>VLOOKUP(F:F,[1]PdC!$F$5:$AE$1164,31,0)</f>
        <v>#N/A</v>
      </c>
      <c r="W700" s="33"/>
    </row>
    <row r="701" spans="1:23" ht="15" customHeight="1" x14ac:dyDescent="0.25">
      <c r="A701" s="28" t="s">
        <v>1219</v>
      </c>
      <c r="B701" s="29" t="s">
        <v>8</v>
      </c>
      <c r="C701" s="70" t="s">
        <v>1578</v>
      </c>
      <c r="D701" s="70"/>
      <c r="E701" s="30" t="s">
        <v>1579</v>
      </c>
      <c r="F701" s="30" t="s">
        <v>1579</v>
      </c>
      <c r="G701" s="31" t="s">
        <v>1580</v>
      </c>
      <c r="H701" s="29" t="s">
        <v>18</v>
      </c>
      <c r="I701" s="63">
        <v>190061.39</v>
      </c>
      <c r="J701" s="63"/>
      <c r="K701" s="63">
        <v>190061.39</v>
      </c>
      <c r="L701" s="33" t="e">
        <f>VLOOKUP(F:F,[1]PdC!$J$5:$T$1165,17,0)</f>
        <v>#N/A</v>
      </c>
      <c r="M701" s="46"/>
      <c r="N701" s="22"/>
      <c r="Q701" s="1">
        <f>+IFERROR(VLOOKUP(C701,#REF!,3,0),0)</f>
        <v>0</v>
      </c>
      <c r="T701" s="1" t="e">
        <f>VLOOKUP(F:F,[1]PdC!$F$5:$AE$1164,31,0)</f>
        <v>#REF!</v>
      </c>
      <c r="W701" s="33"/>
    </row>
    <row r="702" spans="1:23" ht="15" customHeight="1" x14ac:dyDescent="0.25">
      <c r="A702" s="28" t="s">
        <v>1219</v>
      </c>
      <c r="B702" s="29" t="s">
        <v>8</v>
      </c>
      <c r="C702" s="70" t="s">
        <v>1578</v>
      </c>
      <c r="D702" s="70"/>
      <c r="E702" s="30" t="s">
        <v>1581</v>
      </c>
      <c r="F702" s="30" t="s">
        <v>1581</v>
      </c>
      <c r="G702" s="31" t="s">
        <v>1582</v>
      </c>
      <c r="H702" s="29" t="s">
        <v>18</v>
      </c>
      <c r="I702" s="63">
        <v>0</v>
      </c>
      <c r="J702" s="63"/>
      <c r="K702" s="63">
        <v>0</v>
      </c>
      <c r="L702" s="33" t="e">
        <f>VLOOKUP(F:F,[1]PdC!$J$5:$T$1165,17,0)</f>
        <v>#N/A</v>
      </c>
      <c r="M702" s="46"/>
      <c r="N702" s="22"/>
      <c r="Q702" s="1">
        <f>+IFERROR(VLOOKUP(C702,#REF!,3,0),0)</f>
        <v>0</v>
      </c>
      <c r="T702" s="1" t="e">
        <f>VLOOKUP(F:F,[1]PdC!$F$5:$AE$1164,31,0)</f>
        <v>#N/A</v>
      </c>
      <c r="W702" s="33"/>
    </row>
    <row r="703" spans="1:23" ht="15" customHeight="1" x14ac:dyDescent="0.25">
      <c r="A703" s="28" t="s">
        <v>1241</v>
      </c>
      <c r="B703" s="29" t="s">
        <v>8</v>
      </c>
      <c r="C703" s="70" t="s">
        <v>1578</v>
      </c>
      <c r="D703" s="70"/>
      <c r="E703" s="30" t="s">
        <v>1583</v>
      </c>
      <c r="F703" s="30" t="s">
        <v>1583</v>
      </c>
      <c r="G703" s="31" t="s">
        <v>1584</v>
      </c>
      <c r="H703" s="29" t="s">
        <v>18</v>
      </c>
      <c r="I703" s="63">
        <v>0</v>
      </c>
      <c r="J703" s="63"/>
      <c r="K703" s="63">
        <v>0</v>
      </c>
      <c r="L703" s="33" t="e">
        <f>VLOOKUP(F:F,[1]PdC!$J$5:$T$1165,17,0)</f>
        <v>#N/A</v>
      </c>
      <c r="M703" s="46"/>
      <c r="N703" s="22"/>
      <c r="Q703" s="1">
        <f>+IFERROR(VLOOKUP(C703,#REF!,3,0),0)</f>
        <v>0</v>
      </c>
      <c r="T703" s="1" t="e">
        <f>VLOOKUP(F:F,[1]PdC!$F$5:$AE$1164,31,0)</f>
        <v>#N/A</v>
      </c>
      <c r="W703" s="33"/>
    </row>
    <row r="704" spans="1:23" s="77" customFormat="1" ht="15" customHeight="1" x14ac:dyDescent="0.25">
      <c r="A704" s="34" t="s">
        <v>1241</v>
      </c>
      <c r="B704" s="29" t="s">
        <v>8</v>
      </c>
      <c r="C704" s="70" t="s">
        <v>1578</v>
      </c>
      <c r="D704" s="70"/>
      <c r="E704" s="30" t="s">
        <v>1585</v>
      </c>
      <c r="F704" s="30" t="s">
        <v>1585</v>
      </c>
      <c r="G704" s="31" t="s">
        <v>1586</v>
      </c>
      <c r="H704" s="29" t="s">
        <v>18</v>
      </c>
      <c r="I704" s="63">
        <v>0</v>
      </c>
      <c r="J704" s="63"/>
      <c r="K704" s="63">
        <v>0</v>
      </c>
      <c r="L704" s="33"/>
      <c r="M704" s="46"/>
      <c r="N704" s="22"/>
      <c r="Q704" s="1">
        <f>+IFERROR(VLOOKUP(C704,#REF!,3,0),0)</f>
        <v>0</v>
      </c>
      <c r="T704" s="1" t="e">
        <f>VLOOKUP(F:F,[1]PdC!$F$5:$AE$1164,31,0)</f>
        <v>#N/A</v>
      </c>
      <c r="V704" s="7"/>
      <c r="W704" s="33"/>
    </row>
    <row r="705" spans="1:23" s="77" customFormat="1" ht="15" customHeight="1" x14ac:dyDescent="0.25">
      <c r="A705" s="34" t="s">
        <v>1241</v>
      </c>
      <c r="B705" s="29" t="s">
        <v>8</v>
      </c>
      <c r="C705" s="70" t="s">
        <v>1578</v>
      </c>
      <c r="D705" s="70"/>
      <c r="E705" s="30" t="s">
        <v>1587</v>
      </c>
      <c r="F705" s="30" t="s">
        <v>1587</v>
      </c>
      <c r="G705" s="31" t="s">
        <v>1588</v>
      </c>
      <c r="H705" s="29" t="s">
        <v>18</v>
      </c>
      <c r="I705" s="63">
        <v>58727.19</v>
      </c>
      <c r="J705" s="63"/>
      <c r="K705" s="63">
        <v>58727.19</v>
      </c>
      <c r="L705" s="33"/>
      <c r="M705" s="46"/>
      <c r="N705" s="22"/>
      <c r="Q705" s="1">
        <f>+IFERROR(VLOOKUP(C705,#REF!,3,0),0)</f>
        <v>0</v>
      </c>
      <c r="T705" s="1" t="e">
        <f>VLOOKUP(F:F,[1]PdC!$F$5:$AE$1164,31,0)</f>
        <v>#REF!</v>
      </c>
      <c r="V705" s="7"/>
      <c r="W705" s="33"/>
    </row>
    <row r="706" spans="1:23" s="77" customFormat="1" ht="15" customHeight="1" x14ac:dyDescent="0.25">
      <c r="A706" s="34" t="s">
        <v>1241</v>
      </c>
      <c r="B706" s="29" t="s">
        <v>8</v>
      </c>
      <c r="C706" s="70" t="s">
        <v>1578</v>
      </c>
      <c r="D706" s="70"/>
      <c r="E706" s="30" t="s">
        <v>1589</v>
      </c>
      <c r="F706" s="30" t="s">
        <v>1589</v>
      </c>
      <c r="G706" s="31" t="s">
        <v>1590</v>
      </c>
      <c r="H706" s="29" t="s">
        <v>18</v>
      </c>
      <c r="I706" s="63">
        <v>12103.8</v>
      </c>
      <c r="J706" s="63"/>
      <c r="K706" s="63">
        <v>12103.8</v>
      </c>
      <c r="L706" s="33" t="e">
        <f>VLOOKUP(F:F,[1]PdC!$J$5:$T$1165,17,0)</f>
        <v>#N/A</v>
      </c>
      <c r="M706" s="46"/>
      <c r="N706" s="22"/>
      <c r="Q706" s="1">
        <f>+IFERROR(VLOOKUP(C706,#REF!,3,0),0)</f>
        <v>0</v>
      </c>
      <c r="T706" s="1" t="e">
        <f>VLOOKUP(F:F,[1]PdC!$F$5:$AE$1164,31,0)</f>
        <v>#REF!</v>
      </c>
      <c r="V706" s="7"/>
      <c r="W706" s="33"/>
    </row>
    <row r="707" spans="1:23" s="77" customFormat="1" ht="15" customHeight="1" x14ac:dyDescent="0.25">
      <c r="A707" s="34" t="s">
        <v>1241</v>
      </c>
      <c r="B707" s="29" t="s">
        <v>8</v>
      </c>
      <c r="C707" s="70" t="s">
        <v>1578</v>
      </c>
      <c r="D707" s="70"/>
      <c r="E707" s="30" t="s">
        <v>1591</v>
      </c>
      <c r="F707" s="30" t="s">
        <v>1591</v>
      </c>
      <c r="G707" s="31" t="s">
        <v>1592</v>
      </c>
      <c r="H707" s="29" t="s">
        <v>18</v>
      </c>
      <c r="I707" s="63">
        <v>11800.22</v>
      </c>
      <c r="J707" s="63"/>
      <c r="K707" s="63">
        <v>11800.22</v>
      </c>
      <c r="L707" s="33"/>
      <c r="M707" s="46"/>
      <c r="N707" s="22"/>
      <c r="Q707" s="1">
        <f>+IFERROR(VLOOKUP(C707,#REF!,3,0),0)</f>
        <v>0</v>
      </c>
      <c r="T707" s="1" t="e">
        <f>VLOOKUP(F:F,[1]PdC!$F$5:$AE$1164,31,0)</f>
        <v>#REF!</v>
      </c>
      <c r="V707" s="7"/>
      <c r="W707" s="33"/>
    </row>
    <row r="708" spans="1:23" s="77" customFormat="1" ht="15" customHeight="1" x14ac:dyDescent="0.25">
      <c r="A708" s="34" t="s">
        <v>1241</v>
      </c>
      <c r="B708" s="23" t="s">
        <v>8</v>
      </c>
      <c r="C708" s="24"/>
      <c r="D708" s="24"/>
      <c r="E708" s="25"/>
      <c r="F708" s="25" t="s">
        <v>1593</v>
      </c>
      <c r="G708" s="26" t="s">
        <v>1594</v>
      </c>
      <c r="H708" s="26" t="s">
        <v>11</v>
      </c>
      <c r="I708" s="63">
        <v>0</v>
      </c>
      <c r="J708" s="27"/>
      <c r="K708" s="27">
        <v>0</v>
      </c>
      <c r="L708" s="33" t="e">
        <f>VLOOKUP(F:F,[1]PdC!$J$5:$T$1165,17,0)</f>
        <v>#N/A</v>
      </c>
      <c r="M708" s="46"/>
      <c r="N708" s="22"/>
      <c r="Q708" s="1">
        <f>+IFERROR(VLOOKUP(C708,#REF!,3,0),0)</f>
        <v>0</v>
      </c>
      <c r="T708" s="1" t="e">
        <f>VLOOKUP(F:F,[1]PdC!$F$5:$AE$1164,31,0)</f>
        <v>#N/A</v>
      </c>
      <c r="V708" s="7"/>
      <c r="W708" s="33"/>
    </row>
    <row r="709" spans="1:23" ht="15" customHeight="1" x14ac:dyDescent="0.25">
      <c r="A709" s="28" t="s">
        <v>1241</v>
      </c>
      <c r="B709" s="29" t="s">
        <v>8</v>
      </c>
      <c r="C709" s="70" t="s">
        <v>1595</v>
      </c>
      <c r="D709" s="70"/>
      <c r="E709" s="30" t="s">
        <v>1596</v>
      </c>
      <c r="F709" s="30" t="s">
        <v>1596</v>
      </c>
      <c r="G709" s="31" t="s">
        <v>1597</v>
      </c>
      <c r="H709" s="29" t="s">
        <v>18</v>
      </c>
      <c r="I709" s="63">
        <v>0</v>
      </c>
      <c r="J709" s="63"/>
      <c r="K709" s="63">
        <v>0</v>
      </c>
      <c r="L709" s="33" t="e">
        <f>VLOOKUP(F:F,[1]PdC!$J$5:$T$1165,17,0)</f>
        <v>#N/A</v>
      </c>
      <c r="M709" s="46"/>
      <c r="N709" s="22"/>
      <c r="Q709" s="1">
        <f>+IFERROR(VLOOKUP(C709,#REF!,3,0),0)</f>
        <v>0</v>
      </c>
      <c r="T709" s="1" t="e">
        <f>VLOOKUP(F:F,[1]PdC!$F$5:$AE$1164,31,0)</f>
        <v>#N/A</v>
      </c>
      <c r="W709" s="33"/>
    </row>
    <row r="710" spans="1:23" ht="15" customHeight="1" x14ac:dyDescent="0.25">
      <c r="A710" s="28" t="s">
        <v>1241</v>
      </c>
      <c r="B710" s="29" t="s">
        <v>8</v>
      </c>
      <c r="C710" s="70" t="s">
        <v>1595</v>
      </c>
      <c r="D710" s="70"/>
      <c r="E710" s="30" t="s">
        <v>1598</v>
      </c>
      <c r="F710" s="30" t="s">
        <v>1598</v>
      </c>
      <c r="G710" s="31" t="s">
        <v>1599</v>
      </c>
      <c r="H710" s="29" t="s">
        <v>18</v>
      </c>
      <c r="I710" s="63">
        <v>0</v>
      </c>
      <c r="J710" s="63"/>
      <c r="K710" s="63">
        <v>0</v>
      </c>
      <c r="L710" s="33" t="e">
        <f>VLOOKUP(F:F,[1]PdC!$J$5:$T$1165,17,0)</f>
        <v>#N/A</v>
      </c>
      <c r="M710" s="46"/>
      <c r="N710" s="22"/>
      <c r="Q710" s="1">
        <f>+IFERROR(VLOOKUP(C710,#REF!,3,0),0)</f>
        <v>0</v>
      </c>
      <c r="T710" s="1" t="e">
        <f>VLOOKUP(F:F,[1]PdC!$F$5:$AE$1164,31,0)</f>
        <v>#N/A</v>
      </c>
      <c r="W710" s="33"/>
    </row>
    <row r="711" spans="1:23" ht="15" customHeight="1" x14ac:dyDescent="0.25">
      <c r="A711" s="28" t="s">
        <v>1241</v>
      </c>
      <c r="B711" s="29" t="s">
        <v>8</v>
      </c>
      <c r="C711" s="70" t="s">
        <v>1595</v>
      </c>
      <c r="D711" s="70"/>
      <c r="E711" s="30" t="s">
        <v>1600</v>
      </c>
      <c r="F711" s="30" t="s">
        <v>1600</v>
      </c>
      <c r="G711" s="31" t="s">
        <v>1601</v>
      </c>
      <c r="H711" s="29" t="s">
        <v>18</v>
      </c>
      <c r="I711" s="63">
        <v>0</v>
      </c>
      <c r="J711" s="63"/>
      <c r="K711" s="63">
        <v>0</v>
      </c>
      <c r="L711" s="33" t="e">
        <f>VLOOKUP(F:F,[1]PdC!$J$5:$T$1165,17,0)</f>
        <v>#N/A</v>
      </c>
      <c r="M711" s="46"/>
      <c r="N711" s="22"/>
      <c r="Q711" s="1">
        <f>+IFERROR(VLOOKUP(C711,#REF!,3,0),0)</f>
        <v>0</v>
      </c>
      <c r="T711" s="1" t="e">
        <f>VLOOKUP(F:F,[1]PdC!$F$5:$AE$1164,31,0)</f>
        <v>#N/A</v>
      </c>
      <c r="W711" s="33"/>
    </row>
    <row r="712" spans="1:23" ht="15" customHeight="1" x14ac:dyDescent="0.25">
      <c r="A712" s="28" t="s">
        <v>1241</v>
      </c>
      <c r="B712" s="29" t="s">
        <v>8</v>
      </c>
      <c r="C712" s="70" t="s">
        <v>1595</v>
      </c>
      <c r="D712" s="70"/>
      <c r="E712" s="30" t="s">
        <v>1602</v>
      </c>
      <c r="F712" s="30" t="s">
        <v>1602</v>
      </c>
      <c r="G712" s="31" t="s">
        <v>1603</v>
      </c>
      <c r="H712" s="29" t="s">
        <v>18</v>
      </c>
      <c r="I712" s="63">
        <v>0</v>
      </c>
      <c r="J712" s="63"/>
      <c r="K712" s="63">
        <v>0</v>
      </c>
      <c r="L712" s="33" t="e">
        <f>VLOOKUP(F:F,[1]PdC!$J$5:$T$1165,17,0)</f>
        <v>#N/A</v>
      </c>
      <c r="M712" s="46"/>
      <c r="N712" s="22"/>
      <c r="Q712" s="1">
        <f>+IFERROR(VLOOKUP(C712,#REF!,3,0),0)</f>
        <v>0</v>
      </c>
      <c r="T712" s="1" t="e">
        <f>VLOOKUP(F:F,[1]PdC!$F$5:$AE$1164,31,0)</f>
        <v>#N/A</v>
      </c>
      <c r="W712" s="33"/>
    </row>
    <row r="713" spans="1:23" ht="15" customHeight="1" x14ac:dyDescent="0.25">
      <c r="A713" s="16"/>
      <c r="B713" s="29" t="s">
        <v>8</v>
      </c>
      <c r="C713" s="70" t="s">
        <v>1595</v>
      </c>
      <c r="D713" s="70"/>
      <c r="E713" s="30" t="s">
        <v>1604</v>
      </c>
      <c r="F713" s="30" t="s">
        <v>1604</v>
      </c>
      <c r="G713" s="31" t="s">
        <v>1605</v>
      </c>
      <c r="H713" s="29" t="s">
        <v>18</v>
      </c>
      <c r="I713" s="63">
        <v>0</v>
      </c>
      <c r="J713" s="63">
        <v>0</v>
      </c>
      <c r="K713" s="63">
        <v>0</v>
      </c>
      <c r="L713" s="33" t="e">
        <f>VLOOKUP(F:F,[1]PdC!$J$5:$T$1165,17,0)</f>
        <v>#N/A</v>
      </c>
      <c r="M713" s="46"/>
      <c r="N713" s="22"/>
      <c r="Q713" s="1">
        <f>+IFERROR(VLOOKUP(C713,#REF!,3,0),0)</f>
        <v>0</v>
      </c>
      <c r="T713" s="1" t="e">
        <f>VLOOKUP(F:F,[1]PdC!$F$5:$AE$1164,31,0)</f>
        <v>#N/A</v>
      </c>
      <c r="W713" s="33"/>
    </row>
    <row r="714" spans="1:23" ht="15" customHeight="1" x14ac:dyDescent="0.25">
      <c r="A714" s="16"/>
      <c r="B714" s="29" t="s">
        <v>8</v>
      </c>
      <c r="C714" s="70" t="s">
        <v>1595</v>
      </c>
      <c r="D714" s="70"/>
      <c r="E714" s="30" t="s">
        <v>1606</v>
      </c>
      <c r="F714" s="30" t="s">
        <v>1606</v>
      </c>
      <c r="G714" s="31" t="s">
        <v>1607</v>
      </c>
      <c r="H714" s="29" t="s">
        <v>18</v>
      </c>
      <c r="I714" s="63">
        <v>0</v>
      </c>
      <c r="J714" s="63">
        <v>0</v>
      </c>
      <c r="K714" s="63">
        <v>0</v>
      </c>
      <c r="L714" s="33" t="e">
        <f>VLOOKUP(F:F,[1]PdC!$J$5:$T$1165,17,0)</f>
        <v>#N/A</v>
      </c>
      <c r="M714" s="46"/>
      <c r="N714" s="22"/>
      <c r="Q714" s="1">
        <f>+IFERROR(VLOOKUP(C714,#REF!,3,0),0)</f>
        <v>0</v>
      </c>
      <c r="T714" s="1" t="e">
        <f>VLOOKUP(F:F,[1]PdC!$F$5:$AE$1164,31,0)</f>
        <v>#N/A</v>
      </c>
      <c r="W714" s="33"/>
    </row>
    <row r="715" spans="1:23" ht="15" customHeight="1" x14ac:dyDescent="0.25">
      <c r="A715" s="28" t="s">
        <v>1608</v>
      </c>
      <c r="B715" s="29" t="s">
        <v>8</v>
      </c>
      <c r="C715" s="70" t="s">
        <v>1595</v>
      </c>
      <c r="D715" s="70"/>
      <c r="E715" s="30" t="s">
        <v>1609</v>
      </c>
      <c r="F715" s="30" t="s">
        <v>1609</v>
      </c>
      <c r="G715" s="31" t="s">
        <v>1610</v>
      </c>
      <c r="H715" s="29" t="s">
        <v>18</v>
      </c>
      <c r="I715" s="63">
        <v>0</v>
      </c>
      <c r="J715" s="63"/>
      <c r="K715" s="63">
        <v>0</v>
      </c>
      <c r="L715" s="33" t="e">
        <f>VLOOKUP(F:F,[1]PdC!$J$5:$T$1165,17,0)</f>
        <v>#N/A</v>
      </c>
      <c r="M715" s="40"/>
      <c r="N715" s="22"/>
      <c r="Q715" s="1">
        <f>+IFERROR(VLOOKUP(C715,#REF!,3,0),0)</f>
        <v>0</v>
      </c>
      <c r="T715" s="1" t="e">
        <f>VLOOKUP(F:F,[1]PdC!$F$5:$AE$1164,31,0)</f>
        <v>#N/A</v>
      </c>
      <c r="W715" s="33"/>
    </row>
    <row r="716" spans="1:23" ht="15" customHeight="1" x14ac:dyDescent="0.25">
      <c r="A716" s="28" t="s">
        <v>1608</v>
      </c>
      <c r="B716" s="64" t="s">
        <v>8</v>
      </c>
      <c r="C716" s="65"/>
      <c r="D716" s="65">
        <v>724</v>
      </c>
      <c r="E716" s="66" t="s">
        <v>1611</v>
      </c>
      <c r="F716" s="66" t="s">
        <v>1611</v>
      </c>
      <c r="G716" s="67" t="s">
        <v>1612</v>
      </c>
      <c r="H716" s="67" t="s">
        <v>11</v>
      </c>
      <c r="I716" s="68">
        <v>0</v>
      </c>
      <c r="J716" s="68"/>
      <c r="K716" s="68">
        <v>0</v>
      </c>
      <c r="L716" s="33" t="e">
        <f>VLOOKUP(F:F,[1]PdC!$J$5:$T$1165,17,0)</f>
        <v>#REF!</v>
      </c>
      <c r="M716" s="46"/>
      <c r="N716" s="22"/>
      <c r="Q716" s="1">
        <f>+IFERROR(VLOOKUP(C716,#REF!,3,0),0)</f>
        <v>0</v>
      </c>
      <c r="T716" s="1" t="e">
        <f>VLOOKUP(F:F,[1]PdC!$F$5:$AE$1164,31,0)</f>
        <v>#N/A</v>
      </c>
      <c r="W716" s="33"/>
    </row>
    <row r="717" spans="1:23" ht="15" customHeight="1" x14ac:dyDescent="0.25">
      <c r="A717" s="28" t="s">
        <v>1608</v>
      </c>
      <c r="B717" s="23" t="s">
        <v>8</v>
      </c>
      <c r="C717" s="24"/>
      <c r="D717" s="24">
        <v>724105</v>
      </c>
      <c r="E717" s="25" t="s">
        <v>1613</v>
      </c>
      <c r="F717" s="25" t="s">
        <v>1613</v>
      </c>
      <c r="G717" s="26" t="s">
        <v>1614</v>
      </c>
      <c r="H717" s="26" t="s">
        <v>11</v>
      </c>
      <c r="I717" s="27">
        <v>0</v>
      </c>
      <c r="J717" s="27"/>
      <c r="K717" s="27">
        <v>0</v>
      </c>
      <c r="L717" s="33" t="e">
        <f>VLOOKUP(F:F,[1]PdC!$J$5:$T$1165,17,0)</f>
        <v>#N/A</v>
      </c>
      <c r="M717" s="46"/>
      <c r="N717" s="22"/>
      <c r="Q717" s="1">
        <f>+IFERROR(VLOOKUP(C717,#REF!,3,0),0)</f>
        <v>0</v>
      </c>
      <c r="T717" s="1" t="e">
        <f>VLOOKUP(F:F,[1]PdC!$F$5:$AE$1164,31,0)</f>
        <v>#N/A</v>
      </c>
      <c r="W717" s="33"/>
    </row>
    <row r="718" spans="1:23" ht="15" customHeight="1" x14ac:dyDescent="0.25">
      <c r="A718" s="28" t="s">
        <v>1608</v>
      </c>
      <c r="B718" s="29" t="s">
        <v>8</v>
      </c>
      <c r="C718" s="70" t="s">
        <v>1615</v>
      </c>
      <c r="D718" s="70">
        <v>72410500110</v>
      </c>
      <c r="E718" s="30" t="s">
        <v>1616</v>
      </c>
      <c r="F718" s="88" t="s">
        <v>1616</v>
      </c>
      <c r="G718" s="31" t="s">
        <v>1617</v>
      </c>
      <c r="H718" s="29" t="s">
        <v>18</v>
      </c>
      <c r="I718" s="63">
        <v>196063.94</v>
      </c>
      <c r="J718" s="63"/>
      <c r="K718" s="63">
        <v>196063.94</v>
      </c>
      <c r="L718" s="33" t="e">
        <f>VLOOKUP(F:F,[1]PdC!$J$5:$T$1165,17,0)</f>
        <v>#N/A</v>
      </c>
      <c r="M718" s="40"/>
      <c r="N718" s="22"/>
      <c r="Q718" s="1">
        <f>+IFERROR(VLOOKUP(C718,#REF!,3,0),0)</f>
        <v>0</v>
      </c>
      <c r="T718" s="1" t="e">
        <f>VLOOKUP(F:F,[1]PdC!$F$5:$AE$1164,31,0)</f>
        <v>#REF!</v>
      </c>
      <c r="W718" s="33"/>
    </row>
    <row r="719" spans="1:23" ht="15" customHeight="1" x14ac:dyDescent="0.25">
      <c r="A719" s="28" t="s">
        <v>1608</v>
      </c>
      <c r="B719" s="29" t="s">
        <v>8</v>
      </c>
      <c r="C719" s="70" t="s">
        <v>1615</v>
      </c>
      <c r="D719" s="70">
        <v>72410500120</v>
      </c>
      <c r="E719" s="30" t="s">
        <v>1618</v>
      </c>
      <c r="F719" s="30" t="s">
        <v>1618</v>
      </c>
      <c r="G719" s="31" t="s">
        <v>1619</v>
      </c>
      <c r="H719" s="29" t="s">
        <v>18</v>
      </c>
      <c r="I719" s="63">
        <v>125111.93</v>
      </c>
      <c r="J719" s="63"/>
      <c r="K719" s="63">
        <v>125111.93</v>
      </c>
      <c r="L719" s="33" t="e">
        <f>VLOOKUP(F:F,[1]PdC!$J$5:$T$1165,17,0)</f>
        <v>#N/A</v>
      </c>
      <c r="M719" s="40"/>
      <c r="N719" s="22"/>
      <c r="Q719" s="1">
        <f>+IFERROR(VLOOKUP(C719,#REF!,3,0),0)</f>
        <v>0</v>
      </c>
      <c r="T719" s="1" t="e">
        <f>VLOOKUP(F:F,[1]PdC!$F$5:$AE$1164,31,0)</f>
        <v>#REF!</v>
      </c>
      <c r="W719" s="33"/>
    </row>
    <row r="720" spans="1:23" ht="15" customHeight="1" x14ac:dyDescent="0.25">
      <c r="A720" s="28" t="s">
        <v>1608</v>
      </c>
      <c r="B720" s="29" t="s">
        <v>8</v>
      </c>
      <c r="C720" s="70" t="s">
        <v>1615</v>
      </c>
      <c r="D720" s="70">
        <v>72410500130</v>
      </c>
      <c r="E720" s="30" t="s">
        <v>1620</v>
      </c>
      <c r="F720" s="30" t="s">
        <v>1620</v>
      </c>
      <c r="G720" s="31" t="s">
        <v>1621</v>
      </c>
      <c r="H720" s="29" t="s">
        <v>18</v>
      </c>
      <c r="I720" s="63">
        <v>0</v>
      </c>
      <c r="J720" s="63"/>
      <c r="K720" s="63">
        <v>0</v>
      </c>
      <c r="L720" s="33" t="e">
        <f>VLOOKUP(F:F,[1]PdC!$J$5:$T$1165,17,0)</f>
        <v>#N/A</v>
      </c>
      <c r="M720" s="46"/>
      <c r="N720" s="22"/>
      <c r="Q720" s="1">
        <f>+IFERROR(VLOOKUP(C720,#REF!,3,0),0)</f>
        <v>0</v>
      </c>
      <c r="T720" s="1" t="e">
        <f>VLOOKUP(F:F,[1]PdC!$F$5:$AE$1164,31,0)</f>
        <v>#REF!</v>
      </c>
      <c r="W720" s="33"/>
    </row>
    <row r="721" spans="1:23" ht="15" customHeight="1" x14ac:dyDescent="0.25">
      <c r="A721" s="28" t="s">
        <v>1608</v>
      </c>
      <c r="B721" s="29" t="s">
        <v>8</v>
      </c>
      <c r="C721" s="70" t="s">
        <v>1615</v>
      </c>
      <c r="D721" s="70">
        <v>72410500140</v>
      </c>
      <c r="E721" s="30" t="s">
        <v>1622</v>
      </c>
      <c r="F721" s="30" t="s">
        <v>1622</v>
      </c>
      <c r="G721" s="31" t="s">
        <v>1623</v>
      </c>
      <c r="H721" s="29" t="s">
        <v>18</v>
      </c>
      <c r="I721" s="63">
        <v>9339.85</v>
      </c>
      <c r="J721" s="63"/>
      <c r="K721" s="63">
        <v>9339.85</v>
      </c>
      <c r="L721" s="33" t="e">
        <f>VLOOKUP(F:F,[1]PdC!$J$5:$T$1165,17,0)</f>
        <v>#N/A</v>
      </c>
      <c r="M721" s="40"/>
      <c r="N721" s="22"/>
      <c r="Q721" s="1">
        <f>+IFERROR(VLOOKUP(C721,#REF!,3,0),0)</f>
        <v>0</v>
      </c>
      <c r="T721" s="1" t="e">
        <f>VLOOKUP(F:F,[1]PdC!$F$5:$AE$1164,31,0)</f>
        <v>#REF!</v>
      </c>
      <c r="W721" s="33"/>
    </row>
    <row r="722" spans="1:23" ht="15" customHeight="1" x14ac:dyDescent="0.25">
      <c r="A722" s="28" t="s">
        <v>1608</v>
      </c>
      <c r="B722" s="29" t="s">
        <v>8</v>
      </c>
      <c r="C722" s="70" t="s">
        <v>1615</v>
      </c>
      <c r="D722" s="70">
        <v>72410500150</v>
      </c>
      <c r="E722" s="30" t="s">
        <v>1624</v>
      </c>
      <c r="F722" s="30" t="s">
        <v>1624</v>
      </c>
      <c r="G722" s="31" t="s">
        <v>1625</v>
      </c>
      <c r="H722" s="29" t="s">
        <v>18</v>
      </c>
      <c r="I722" s="63">
        <v>10055</v>
      </c>
      <c r="J722" s="63"/>
      <c r="K722" s="63">
        <v>10055</v>
      </c>
      <c r="L722" s="33" t="e">
        <f>VLOOKUP(F:F,[1]PdC!$J$5:$T$1165,17,0)</f>
        <v>#N/A</v>
      </c>
      <c r="M722" s="46"/>
      <c r="N722" s="22"/>
      <c r="Q722" s="1">
        <f>+IFERROR(VLOOKUP(C722,#REF!,3,0),0)</f>
        <v>0</v>
      </c>
      <c r="T722" s="1" t="e">
        <f>VLOOKUP(F:F,[1]PdC!$F$5:$AE$1164,31,0)</f>
        <v>#REF!</v>
      </c>
      <c r="W722" s="33"/>
    </row>
    <row r="723" spans="1:23" ht="15" customHeight="1" x14ac:dyDescent="0.25">
      <c r="A723" s="28" t="s">
        <v>1608</v>
      </c>
      <c r="B723" s="29" t="s">
        <v>8</v>
      </c>
      <c r="C723" s="70" t="s">
        <v>1615</v>
      </c>
      <c r="D723" s="70">
        <v>72410500160</v>
      </c>
      <c r="E723" s="30" t="s">
        <v>1626</v>
      </c>
      <c r="F723" s="30" t="s">
        <v>1626</v>
      </c>
      <c r="G723" s="31" t="s">
        <v>1627</v>
      </c>
      <c r="H723" s="29" t="s">
        <v>18</v>
      </c>
      <c r="I723" s="63">
        <v>0</v>
      </c>
      <c r="J723" s="63"/>
      <c r="K723" s="63">
        <v>0</v>
      </c>
      <c r="L723" s="33" t="e">
        <f>VLOOKUP(F:F,[1]PdC!$J$5:$T$1165,17,0)</f>
        <v>#N/A</v>
      </c>
      <c r="M723" s="40"/>
      <c r="N723" s="22"/>
      <c r="Q723" s="1">
        <f>+IFERROR(VLOOKUP(C723,#REF!,3,0),0)</f>
        <v>0</v>
      </c>
      <c r="T723" s="1" t="e">
        <f>VLOOKUP(F:F,[1]PdC!$F$5:$AE$1164,31,0)</f>
        <v>#REF!</v>
      </c>
      <c r="W723" s="33"/>
    </row>
    <row r="724" spans="1:23" ht="15" customHeight="1" x14ac:dyDescent="0.25">
      <c r="A724" s="34" t="s">
        <v>1608</v>
      </c>
      <c r="B724" s="29" t="s">
        <v>8</v>
      </c>
      <c r="C724" s="70" t="s">
        <v>1615</v>
      </c>
      <c r="D724" s="70">
        <v>72410500170</v>
      </c>
      <c r="E724" s="30" t="s">
        <v>1628</v>
      </c>
      <c r="F724" s="30" t="s">
        <v>1628</v>
      </c>
      <c r="G724" s="31" t="s">
        <v>1629</v>
      </c>
      <c r="H724" s="29" t="s">
        <v>18</v>
      </c>
      <c r="I724" s="63">
        <v>0</v>
      </c>
      <c r="J724" s="63"/>
      <c r="K724" s="63">
        <v>0</v>
      </c>
      <c r="L724" s="33" t="e">
        <f>VLOOKUP(F:F,[1]PdC!$J$5:$T$1165,17,0)</f>
        <v>#N/A</v>
      </c>
      <c r="M724" s="46"/>
      <c r="N724" s="22"/>
      <c r="Q724" s="1">
        <f>+IFERROR(VLOOKUP(C724,#REF!,3,0),0)</f>
        <v>0</v>
      </c>
      <c r="T724" s="1" t="e">
        <f>VLOOKUP(F:F,[1]PdC!$F$5:$AE$1164,31,0)</f>
        <v>#REF!</v>
      </c>
      <c r="W724" s="33"/>
    </row>
    <row r="725" spans="1:23" ht="15" customHeight="1" x14ac:dyDescent="0.25">
      <c r="A725" s="28" t="s">
        <v>1608</v>
      </c>
      <c r="B725" s="29" t="s">
        <v>8</v>
      </c>
      <c r="C725" s="70" t="s">
        <v>1615</v>
      </c>
      <c r="D725" s="70">
        <v>72410500180</v>
      </c>
      <c r="E725" s="30" t="s">
        <v>1630</v>
      </c>
      <c r="F725" s="30" t="s">
        <v>1630</v>
      </c>
      <c r="G725" s="31" t="s">
        <v>1631</v>
      </c>
      <c r="H725" s="29" t="s">
        <v>18</v>
      </c>
      <c r="I725" s="63">
        <v>89956.23</v>
      </c>
      <c r="J725" s="63"/>
      <c r="K725" s="63">
        <v>89956.23</v>
      </c>
      <c r="L725" s="33" t="e">
        <f>VLOOKUP(F:F,[1]PdC!$J$5:$T$1165,17,0)</f>
        <v>#N/A</v>
      </c>
      <c r="M725" s="40"/>
      <c r="N725" s="22"/>
      <c r="Q725" s="1">
        <f>+IFERROR(VLOOKUP(C725,#REF!,3,0),0)</f>
        <v>0</v>
      </c>
      <c r="T725" s="1" t="e">
        <f>VLOOKUP(F:F,[1]PdC!$F$5:$AE$1164,31,0)</f>
        <v>#REF!</v>
      </c>
      <c r="W725" s="33"/>
    </row>
    <row r="726" spans="1:23" ht="15" customHeight="1" x14ac:dyDescent="0.25">
      <c r="A726" s="28" t="s">
        <v>1608</v>
      </c>
      <c r="B726" s="29" t="s">
        <v>8</v>
      </c>
      <c r="C726" s="70" t="s">
        <v>1632</v>
      </c>
      <c r="D726" s="70">
        <v>72410500210</v>
      </c>
      <c r="E726" s="30" t="s">
        <v>1633</v>
      </c>
      <c r="F726" s="30" t="s">
        <v>1633</v>
      </c>
      <c r="G726" s="31" t="s">
        <v>1634</v>
      </c>
      <c r="H726" s="29" t="s">
        <v>18</v>
      </c>
      <c r="I726" s="63">
        <v>106058.82</v>
      </c>
      <c r="J726" s="63"/>
      <c r="K726" s="63">
        <v>106058.82</v>
      </c>
      <c r="L726" s="33" t="e">
        <f>VLOOKUP(F:F,[1]PdC!$J$5:$T$1165,17,0)</f>
        <v>#N/A</v>
      </c>
      <c r="M726" s="46"/>
      <c r="N726" s="22"/>
      <c r="Q726" s="1">
        <f>+IFERROR(VLOOKUP(C726,#REF!,3,0),0)</f>
        <v>0</v>
      </c>
      <c r="T726" s="1" t="e">
        <f>VLOOKUP(F:F,[1]PdC!$F$5:$AE$1164,31,0)</f>
        <v>#REF!</v>
      </c>
      <c r="W726" s="33"/>
    </row>
    <row r="727" spans="1:23" ht="15" customHeight="1" x14ac:dyDescent="0.25">
      <c r="A727" s="28" t="s">
        <v>1608</v>
      </c>
      <c r="B727" s="29" t="s">
        <v>8</v>
      </c>
      <c r="C727" s="70" t="s">
        <v>1632</v>
      </c>
      <c r="D727" s="70">
        <v>72410500235</v>
      </c>
      <c r="E727" s="30" t="s">
        <v>1635</v>
      </c>
      <c r="F727" s="30"/>
      <c r="G727" s="31" t="s">
        <v>1636</v>
      </c>
      <c r="H727" s="29" t="s">
        <v>18</v>
      </c>
      <c r="I727" s="63">
        <v>0</v>
      </c>
      <c r="J727" s="63"/>
      <c r="K727" s="63">
        <v>0</v>
      </c>
      <c r="L727" s="33" t="e">
        <f>VLOOKUP(F:F,[1]PdC!$J$5:$T$1165,17,0)</f>
        <v>#N/A</v>
      </c>
      <c r="M727" s="46"/>
      <c r="N727" s="22"/>
      <c r="Q727" s="1">
        <f>+IFERROR(VLOOKUP(C727,#REF!,3,0),0)</f>
        <v>0</v>
      </c>
      <c r="T727" s="1" t="e">
        <f>VLOOKUP(F:F,[1]PdC!$F$5:$AE$1164,31,0)</f>
        <v>#REF!</v>
      </c>
      <c r="W727" s="33"/>
    </row>
    <row r="728" spans="1:23" ht="15" customHeight="1" x14ac:dyDescent="0.25">
      <c r="A728" s="28" t="s">
        <v>1608</v>
      </c>
      <c r="B728" s="29" t="s">
        <v>8</v>
      </c>
      <c r="C728" s="70" t="s">
        <v>1632</v>
      </c>
      <c r="D728" s="70">
        <v>72410500245</v>
      </c>
      <c r="E728" s="30" t="s">
        <v>1637</v>
      </c>
      <c r="F728" s="30"/>
      <c r="G728" s="31" t="s">
        <v>1638</v>
      </c>
      <c r="H728" s="29" t="s">
        <v>18</v>
      </c>
      <c r="I728" s="63">
        <v>0</v>
      </c>
      <c r="J728" s="63"/>
      <c r="K728" s="63">
        <v>0</v>
      </c>
      <c r="L728" s="33" t="e">
        <f>VLOOKUP(F:F,[1]PdC!$J$5:$T$1165,17,0)</f>
        <v>#N/A</v>
      </c>
      <c r="M728" s="46"/>
      <c r="N728" s="22"/>
      <c r="Q728" s="1">
        <f>+IFERROR(VLOOKUP(C728,#REF!,3,0),0)</f>
        <v>0</v>
      </c>
      <c r="T728" s="1" t="e">
        <f>VLOOKUP(F:F,[1]PdC!$F$5:$AE$1164,31,0)</f>
        <v>#REF!</v>
      </c>
      <c r="W728" s="33"/>
    </row>
    <row r="729" spans="1:23" ht="15" customHeight="1" x14ac:dyDescent="0.25">
      <c r="A729" s="28" t="s">
        <v>1608</v>
      </c>
      <c r="B729" s="29" t="s">
        <v>8</v>
      </c>
      <c r="C729" s="70" t="s">
        <v>1632</v>
      </c>
      <c r="D729" s="70">
        <v>72410500250</v>
      </c>
      <c r="E729" s="30" t="s">
        <v>1639</v>
      </c>
      <c r="F729" s="30" t="s">
        <v>1639</v>
      </c>
      <c r="G729" s="31" t="s">
        <v>1640</v>
      </c>
      <c r="H729" s="29" t="s">
        <v>18</v>
      </c>
      <c r="I729" s="63">
        <v>0</v>
      </c>
      <c r="J729" s="63"/>
      <c r="K729" s="63">
        <v>0</v>
      </c>
      <c r="L729" s="33" t="e">
        <f>VLOOKUP(F:F,[1]PdC!$J$5:$T$1165,17,0)</f>
        <v>#N/A</v>
      </c>
      <c r="M729" s="46"/>
      <c r="N729" s="22"/>
      <c r="Q729" s="1">
        <f>+IFERROR(VLOOKUP(C729,#REF!,3,0),0)</f>
        <v>0</v>
      </c>
      <c r="T729" s="1" t="e">
        <f>VLOOKUP(F:F,[1]PdC!$F$5:$AE$1164,31,0)</f>
        <v>#REF!</v>
      </c>
      <c r="W729" s="33"/>
    </row>
    <row r="730" spans="1:23" ht="15" customHeight="1" x14ac:dyDescent="0.25">
      <c r="A730" s="34" t="s">
        <v>1608</v>
      </c>
      <c r="B730" s="29" t="s">
        <v>8</v>
      </c>
      <c r="C730" s="70" t="s">
        <v>1632</v>
      </c>
      <c r="D730" s="70">
        <v>72410500260</v>
      </c>
      <c r="E730" s="30" t="s">
        <v>1641</v>
      </c>
      <c r="F730" s="30" t="s">
        <v>1641</v>
      </c>
      <c r="G730" s="31" t="s">
        <v>1642</v>
      </c>
      <c r="H730" s="29" t="s">
        <v>18</v>
      </c>
      <c r="I730" s="63">
        <v>0</v>
      </c>
      <c r="J730" s="63"/>
      <c r="K730" s="63">
        <v>0</v>
      </c>
      <c r="L730" s="33" t="e">
        <f>VLOOKUP(F:F,[1]PdC!$J$5:$T$1165,17,0)</f>
        <v>#N/A</v>
      </c>
      <c r="M730" s="40"/>
      <c r="N730" s="22"/>
      <c r="Q730" s="1">
        <f>+IFERROR(VLOOKUP(C730,#REF!,3,0),0)</f>
        <v>0</v>
      </c>
      <c r="T730" s="1" t="e">
        <f>VLOOKUP(F:F,[1]PdC!$F$5:$AE$1164,31,0)</f>
        <v>#REF!</v>
      </c>
      <c r="W730" s="33"/>
    </row>
    <row r="731" spans="1:23" ht="15" customHeight="1" x14ac:dyDescent="0.25">
      <c r="A731" s="34" t="s">
        <v>1608</v>
      </c>
      <c r="B731" s="29" t="s">
        <v>8</v>
      </c>
      <c r="C731" s="70" t="s">
        <v>1632</v>
      </c>
      <c r="D731" s="70">
        <v>72410500270</v>
      </c>
      <c r="E731" s="30" t="s">
        <v>1643</v>
      </c>
      <c r="F731" s="30" t="s">
        <v>1643</v>
      </c>
      <c r="G731" s="31" t="s">
        <v>1644</v>
      </c>
      <c r="H731" s="29" t="s">
        <v>18</v>
      </c>
      <c r="I731" s="63">
        <v>0</v>
      </c>
      <c r="J731" s="63"/>
      <c r="K731" s="63">
        <v>0</v>
      </c>
      <c r="L731" s="33" t="e">
        <f>VLOOKUP(F:F,[1]PdC!$J$5:$T$1165,17,0)</f>
        <v>#N/A</v>
      </c>
      <c r="M731" s="46"/>
      <c r="N731" s="22"/>
      <c r="Q731" s="1">
        <f>+IFERROR(VLOOKUP(C731,#REF!,3,0),0)</f>
        <v>0</v>
      </c>
      <c r="T731" s="1" t="e">
        <f>VLOOKUP(F:F,[1]PdC!$F$5:$AE$1164,31,0)</f>
        <v>#REF!</v>
      </c>
      <c r="W731" s="33"/>
    </row>
    <row r="732" spans="1:23" ht="15" customHeight="1" x14ac:dyDescent="0.25">
      <c r="A732" s="34" t="s">
        <v>1608</v>
      </c>
      <c r="B732" s="29" t="s">
        <v>8</v>
      </c>
      <c r="C732" s="70" t="s">
        <v>1632</v>
      </c>
      <c r="D732" s="70">
        <v>72410500280</v>
      </c>
      <c r="E732" s="30" t="s">
        <v>1645</v>
      </c>
      <c r="F732" s="30" t="s">
        <v>1645</v>
      </c>
      <c r="G732" s="31" t="s">
        <v>1646</v>
      </c>
      <c r="H732" s="29" t="s">
        <v>18</v>
      </c>
      <c r="I732" s="63">
        <v>37452.300000000003</v>
      </c>
      <c r="J732" s="63"/>
      <c r="K732" s="63">
        <v>37452.300000000003</v>
      </c>
      <c r="L732" s="33" t="e">
        <f>VLOOKUP(F:F,[1]PdC!$J$5:$T$1165,17,0)</f>
        <v>#N/A</v>
      </c>
      <c r="M732" s="40"/>
      <c r="N732" s="22"/>
      <c r="Q732" s="1">
        <f>+IFERROR(VLOOKUP(C732,#REF!,3,0),0)</f>
        <v>0</v>
      </c>
      <c r="T732" s="1" t="e">
        <f>VLOOKUP(F:F,[1]PdC!$F$5:$AE$1164,31,0)</f>
        <v>#REF!</v>
      </c>
      <c r="W732" s="33"/>
    </row>
    <row r="733" spans="1:23" ht="15" customHeight="1" x14ac:dyDescent="0.25">
      <c r="A733" s="34" t="s">
        <v>1608</v>
      </c>
      <c r="B733" s="29" t="s">
        <v>8</v>
      </c>
      <c r="C733" s="70" t="s">
        <v>1632</v>
      </c>
      <c r="D733" s="70"/>
      <c r="E733" s="30" t="s">
        <v>1647</v>
      </c>
      <c r="F733" s="30" t="s">
        <v>1647</v>
      </c>
      <c r="G733" s="31" t="s">
        <v>1648</v>
      </c>
      <c r="H733" s="29" t="s">
        <v>18</v>
      </c>
      <c r="I733" s="63">
        <v>16138.4</v>
      </c>
      <c r="J733" s="63"/>
      <c r="K733" s="63">
        <v>16138.4</v>
      </c>
      <c r="L733" s="33" t="e">
        <f>VLOOKUP(F:F,[1]PdC!$J$5:$T$1165,17,0)</f>
        <v>#N/A</v>
      </c>
      <c r="M733" s="40"/>
      <c r="N733" s="22"/>
      <c r="Q733" s="1">
        <f>+IFERROR(VLOOKUP(C733,#REF!,3,0),0)</f>
        <v>0</v>
      </c>
      <c r="T733" s="1" t="e">
        <f>VLOOKUP(F:F,[1]PdC!$F$5:$AE$1164,31,0)</f>
        <v>#REF!</v>
      </c>
      <c r="W733" s="33"/>
    </row>
    <row r="734" spans="1:23" ht="15" customHeight="1" x14ac:dyDescent="0.25">
      <c r="A734" s="34" t="s">
        <v>1608</v>
      </c>
      <c r="B734" s="29" t="s">
        <v>8</v>
      </c>
      <c r="C734" s="70" t="s">
        <v>1632</v>
      </c>
      <c r="D734" s="70"/>
      <c r="E734" s="30" t="s">
        <v>1649</v>
      </c>
      <c r="F734" s="30" t="s">
        <v>1649</v>
      </c>
      <c r="G734" s="31" t="s">
        <v>1650</v>
      </c>
      <c r="H734" s="29" t="s">
        <v>18</v>
      </c>
      <c r="I734" s="63">
        <v>15733.62</v>
      </c>
      <c r="J734" s="63"/>
      <c r="K734" s="63">
        <v>15733.62</v>
      </c>
      <c r="L734" s="33" t="e">
        <f>VLOOKUP(F:F,[1]PdC!$J$5:$T$1165,17,0)</f>
        <v>#N/A</v>
      </c>
      <c r="M734" s="46"/>
      <c r="N734" s="22"/>
      <c r="Q734" s="1">
        <f>+IFERROR(VLOOKUP(C734,#REF!,3,0),0)</f>
        <v>0</v>
      </c>
      <c r="T734" s="1" t="e">
        <f>VLOOKUP(F:F,[1]PdC!$F$5:$AE$1164,31,0)</f>
        <v>#N/A</v>
      </c>
      <c r="W734" s="33"/>
    </row>
    <row r="735" spans="1:23" ht="15" customHeight="1" x14ac:dyDescent="0.25">
      <c r="A735" s="16"/>
      <c r="B735" s="23" t="s">
        <v>8</v>
      </c>
      <c r="C735" s="24"/>
      <c r="D735" s="24">
        <v>724106</v>
      </c>
      <c r="E735" s="25" t="s">
        <v>1651</v>
      </c>
      <c r="F735" s="25" t="s">
        <v>1651</v>
      </c>
      <c r="G735" s="26" t="s">
        <v>1652</v>
      </c>
      <c r="H735" s="26" t="s">
        <v>11</v>
      </c>
      <c r="I735" s="27">
        <v>0</v>
      </c>
      <c r="J735" s="27">
        <v>0</v>
      </c>
      <c r="K735" s="27">
        <v>0</v>
      </c>
      <c r="L735" s="33" t="e">
        <f>VLOOKUP(F:F,[1]PdC!$J$5:$T$1165,17,0)</f>
        <v>#N/A</v>
      </c>
      <c r="M735" s="46"/>
      <c r="N735" s="22"/>
      <c r="Q735" s="1">
        <f>+IFERROR(VLOOKUP(C735,#REF!,3,0),0)</f>
        <v>0</v>
      </c>
      <c r="T735" s="1" t="e">
        <f>VLOOKUP(F:F,[1]PdC!$F$5:$AE$1164,31,0)</f>
        <v>#N/A</v>
      </c>
      <c r="W735" s="33"/>
    </row>
    <row r="736" spans="1:23" ht="15" customHeight="1" x14ac:dyDescent="0.25">
      <c r="A736" s="34" t="s">
        <v>1608</v>
      </c>
      <c r="B736" s="29" t="s">
        <v>8</v>
      </c>
      <c r="C736" s="70" t="s">
        <v>1653</v>
      </c>
      <c r="D736" s="70">
        <v>72410600110</v>
      </c>
      <c r="E736" s="30" t="s">
        <v>1654</v>
      </c>
      <c r="F736" s="30" t="s">
        <v>1654</v>
      </c>
      <c r="G736" s="31" t="s">
        <v>1655</v>
      </c>
      <c r="H736" s="29" t="s">
        <v>18</v>
      </c>
      <c r="I736" s="63">
        <v>0</v>
      </c>
      <c r="J736" s="63"/>
      <c r="K736" s="63">
        <v>0</v>
      </c>
      <c r="L736" s="33" t="e">
        <f>VLOOKUP(F:F,[1]PdC!$J$5:$T$1165,17,0)</f>
        <v>#N/A</v>
      </c>
      <c r="M736" s="46"/>
      <c r="N736" s="22"/>
      <c r="Q736" s="1">
        <f>+IFERROR(VLOOKUP(C736,#REF!,3,0),0)</f>
        <v>0</v>
      </c>
      <c r="T736" s="1" t="e">
        <f>VLOOKUP(F:F,[1]PdC!$F$5:$AE$1164,31,0)</f>
        <v>#REF!</v>
      </c>
      <c r="W736" s="33"/>
    </row>
    <row r="737" spans="1:23" ht="15" customHeight="1" x14ac:dyDescent="0.25">
      <c r="A737" s="34" t="s">
        <v>1608</v>
      </c>
      <c r="B737" s="29" t="s">
        <v>8</v>
      </c>
      <c r="C737" s="70" t="s">
        <v>1653</v>
      </c>
      <c r="D737" s="70">
        <v>72410600120</v>
      </c>
      <c r="E737" s="30" t="s">
        <v>1656</v>
      </c>
      <c r="F737" s="30" t="s">
        <v>1656</v>
      </c>
      <c r="G737" s="31" t="s">
        <v>1657</v>
      </c>
      <c r="H737" s="29" t="s">
        <v>18</v>
      </c>
      <c r="I737" s="63">
        <v>0</v>
      </c>
      <c r="J737" s="63"/>
      <c r="K737" s="63">
        <v>0</v>
      </c>
      <c r="L737" s="33" t="e">
        <f>VLOOKUP(F:F,[1]PdC!$J$5:$T$1165,17,0)</f>
        <v>#N/A</v>
      </c>
      <c r="M737" s="40"/>
      <c r="N737" s="22"/>
      <c r="Q737" s="1">
        <f>+IFERROR(VLOOKUP(C737,#REF!,3,0),0)</f>
        <v>0</v>
      </c>
      <c r="T737" s="1" t="e">
        <f>VLOOKUP(F:F,[1]PdC!$F$5:$AE$1164,31,0)</f>
        <v>#REF!</v>
      </c>
      <c r="W737" s="33"/>
    </row>
    <row r="738" spans="1:23" ht="15" customHeight="1" x14ac:dyDescent="0.25">
      <c r="A738" s="34" t="s">
        <v>1608</v>
      </c>
      <c r="B738" s="29" t="s">
        <v>8</v>
      </c>
      <c r="C738" s="70" t="s">
        <v>1653</v>
      </c>
      <c r="D738" s="70">
        <v>72410600130</v>
      </c>
      <c r="E738" s="30" t="s">
        <v>1658</v>
      </c>
      <c r="F738" s="30" t="s">
        <v>1658</v>
      </c>
      <c r="G738" s="31" t="s">
        <v>1659</v>
      </c>
      <c r="H738" s="29" t="s">
        <v>18</v>
      </c>
      <c r="I738" s="63">
        <v>0</v>
      </c>
      <c r="J738" s="63"/>
      <c r="K738" s="63">
        <v>0</v>
      </c>
      <c r="L738" s="33" t="e">
        <f>VLOOKUP(F:F,[1]PdC!$J$5:$T$1165,17,0)</f>
        <v>#N/A</v>
      </c>
      <c r="M738" s="40"/>
      <c r="N738" s="22"/>
      <c r="Q738" s="1">
        <f>+IFERROR(VLOOKUP(C738,#REF!,3,0),0)</f>
        <v>0</v>
      </c>
      <c r="T738" s="1" t="e">
        <f>VLOOKUP(F:F,[1]PdC!$F$5:$AE$1164,31,0)</f>
        <v>#REF!</v>
      </c>
      <c r="W738" s="33"/>
    </row>
    <row r="739" spans="1:23" ht="15" customHeight="1" x14ac:dyDescent="0.25">
      <c r="A739" s="34" t="s">
        <v>784</v>
      </c>
      <c r="B739" s="29" t="s">
        <v>8</v>
      </c>
      <c r="C739" s="70" t="s">
        <v>1653</v>
      </c>
      <c r="D739" s="70">
        <v>72410600140</v>
      </c>
      <c r="E739" s="30" t="s">
        <v>1660</v>
      </c>
      <c r="F739" s="30" t="s">
        <v>1660</v>
      </c>
      <c r="G739" s="31" t="s">
        <v>1661</v>
      </c>
      <c r="H739" s="29" t="s">
        <v>18</v>
      </c>
      <c r="I739" s="63">
        <v>0</v>
      </c>
      <c r="J739" s="63"/>
      <c r="K739" s="63">
        <v>0</v>
      </c>
      <c r="L739" s="33" t="e">
        <f>VLOOKUP(F:F,[1]PdC!$J$5:$T$1165,17,0)</f>
        <v>#N/A</v>
      </c>
      <c r="M739" s="40"/>
      <c r="N739" s="22"/>
      <c r="Q739" s="1">
        <f>+IFERROR(VLOOKUP(C739,#REF!,3,0),0)</f>
        <v>0</v>
      </c>
      <c r="T739" s="1" t="e">
        <f>VLOOKUP(F:F,[1]PdC!$F$5:$AE$1164,31,0)</f>
        <v>#REF!</v>
      </c>
      <c r="W739" s="33"/>
    </row>
    <row r="740" spans="1:23" ht="15" customHeight="1" x14ac:dyDescent="0.25">
      <c r="A740" s="34" t="s">
        <v>784</v>
      </c>
      <c r="B740" s="29" t="s">
        <v>8</v>
      </c>
      <c r="C740" s="70" t="s">
        <v>1653</v>
      </c>
      <c r="D740" s="70">
        <v>72410600150</v>
      </c>
      <c r="E740" s="30" t="s">
        <v>1662</v>
      </c>
      <c r="F740" s="30" t="s">
        <v>1662</v>
      </c>
      <c r="G740" s="31" t="s">
        <v>1663</v>
      </c>
      <c r="H740" s="29" t="s">
        <v>18</v>
      </c>
      <c r="I740" s="63">
        <v>0</v>
      </c>
      <c r="J740" s="63"/>
      <c r="K740" s="63">
        <v>0</v>
      </c>
      <c r="L740" s="33" t="e">
        <f>VLOOKUP(F:F,[1]PdC!$J$5:$T$1165,17,0)</f>
        <v>#N/A</v>
      </c>
      <c r="M740" s="40"/>
      <c r="N740" s="22"/>
      <c r="Q740" s="1">
        <f>+IFERROR(VLOOKUP(C740,#REF!,3,0),0)</f>
        <v>0</v>
      </c>
      <c r="T740" s="1" t="e">
        <f>VLOOKUP(F:F,[1]PdC!$F$5:$AE$1164,31,0)</f>
        <v>#REF!</v>
      </c>
      <c r="W740" s="33"/>
    </row>
    <row r="741" spans="1:23" ht="15" customHeight="1" x14ac:dyDescent="0.25">
      <c r="A741" s="34" t="s">
        <v>1608</v>
      </c>
      <c r="B741" s="29" t="s">
        <v>8</v>
      </c>
      <c r="C741" s="70" t="s">
        <v>1653</v>
      </c>
      <c r="D741" s="70">
        <v>72410600160</v>
      </c>
      <c r="E741" s="30" t="s">
        <v>1664</v>
      </c>
      <c r="F741" s="30" t="s">
        <v>1664</v>
      </c>
      <c r="G741" s="31" t="s">
        <v>1665</v>
      </c>
      <c r="H741" s="29" t="s">
        <v>18</v>
      </c>
      <c r="I741" s="63">
        <v>0</v>
      </c>
      <c r="J741" s="63"/>
      <c r="K741" s="63">
        <v>0</v>
      </c>
      <c r="L741" s="33" t="e">
        <f>VLOOKUP(F:F,[1]PdC!$J$5:$T$1165,17,0)</f>
        <v>#N/A</v>
      </c>
      <c r="M741" s="40"/>
      <c r="N741" s="22"/>
      <c r="Q741" s="1">
        <f>+IFERROR(VLOOKUP(C741,#REF!,3,0),0)</f>
        <v>0</v>
      </c>
      <c r="T741" s="1" t="e">
        <f>VLOOKUP(F:F,[1]PdC!$F$5:$AE$1164,31,0)</f>
        <v>#REF!</v>
      </c>
      <c r="W741" s="33"/>
    </row>
    <row r="742" spans="1:23" ht="15" customHeight="1" x14ac:dyDescent="0.25">
      <c r="A742" s="34" t="s">
        <v>1608</v>
      </c>
      <c r="B742" s="29" t="s">
        <v>8</v>
      </c>
      <c r="C742" s="70" t="s">
        <v>1653</v>
      </c>
      <c r="D742" s="70">
        <v>72410600170</v>
      </c>
      <c r="E742" s="30" t="s">
        <v>1666</v>
      </c>
      <c r="F742" s="30" t="s">
        <v>1666</v>
      </c>
      <c r="G742" s="31" t="s">
        <v>1667</v>
      </c>
      <c r="H742" s="29" t="s">
        <v>18</v>
      </c>
      <c r="I742" s="63">
        <v>0</v>
      </c>
      <c r="J742" s="63"/>
      <c r="K742" s="63">
        <v>0</v>
      </c>
      <c r="L742" s="33" t="e">
        <f>VLOOKUP(F:F,[1]PdC!$J$5:$T$1165,17,0)</f>
        <v>#N/A</v>
      </c>
      <c r="M742" s="40"/>
      <c r="N742" s="22"/>
      <c r="Q742" s="1">
        <f>+IFERROR(VLOOKUP(C742,#REF!,3,0),0)</f>
        <v>0</v>
      </c>
      <c r="T742" s="1" t="e">
        <f>VLOOKUP(F:F,[1]PdC!$F$5:$AE$1164,31,0)</f>
        <v>#REF!</v>
      </c>
      <c r="W742" s="33"/>
    </row>
    <row r="743" spans="1:23" ht="15" customHeight="1" x14ac:dyDescent="0.25">
      <c r="A743" s="34" t="s">
        <v>1608</v>
      </c>
      <c r="B743" s="29" t="s">
        <v>8</v>
      </c>
      <c r="C743" s="70" t="s">
        <v>1653</v>
      </c>
      <c r="D743" s="70">
        <v>72410600180</v>
      </c>
      <c r="E743" s="30" t="s">
        <v>1668</v>
      </c>
      <c r="F743" s="30" t="s">
        <v>1668</v>
      </c>
      <c r="G743" s="31" t="s">
        <v>1669</v>
      </c>
      <c r="H743" s="29" t="s">
        <v>18</v>
      </c>
      <c r="I743" s="63">
        <v>1.1499999999999999</v>
      </c>
      <c r="J743" s="63"/>
      <c r="K743" s="63">
        <v>1.1499999999999999</v>
      </c>
      <c r="L743" s="33" t="e">
        <f>VLOOKUP(F:F,[1]PdC!$J$5:$T$1165,17,0)</f>
        <v>#N/A</v>
      </c>
      <c r="M743" s="46"/>
      <c r="N743" s="22"/>
      <c r="Q743" s="1">
        <f>+IFERROR(VLOOKUP(C743,#REF!,3,0),0)</f>
        <v>0</v>
      </c>
      <c r="T743" s="1" t="e">
        <f>VLOOKUP(F:F,[1]PdC!$F$5:$AE$1164,31,0)</f>
        <v>#REF!</v>
      </c>
      <c r="W743" s="33"/>
    </row>
    <row r="744" spans="1:23" ht="15" customHeight="1" x14ac:dyDescent="0.25">
      <c r="A744" s="34" t="s">
        <v>784</v>
      </c>
      <c r="B744" s="29" t="s">
        <v>8</v>
      </c>
      <c r="C744" s="70" t="s">
        <v>1670</v>
      </c>
      <c r="D744" s="70">
        <v>72410600210</v>
      </c>
      <c r="E744" s="30" t="s">
        <v>1671</v>
      </c>
      <c r="F744" s="30" t="s">
        <v>1671</v>
      </c>
      <c r="G744" s="31" t="s">
        <v>1672</v>
      </c>
      <c r="H744" s="29" t="s">
        <v>18</v>
      </c>
      <c r="I744" s="63">
        <v>0</v>
      </c>
      <c r="J744" s="63"/>
      <c r="K744" s="63">
        <v>0</v>
      </c>
      <c r="L744" s="33" t="e">
        <f>VLOOKUP(F:F,[1]PdC!$J$5:$T$1165,17,0)</f>
        <v>#N/A</v>
      </c>
      <c r="M744" s="40"/>
      <c r="N744" s="22"/>
      <c r="Q744" s="1">
        <f>+IFERROR(VLOOKUP(C744,#REF!,3,0),0)</f>
        <v>0</v>
      </c>
      <c r="T744" s="1" t="e">
        <f>VLOOKUP(F:F,[1]PdC!$F$5:$AE$1164,31,0)</f>
        <v>#REF!</v>
      </c>
      <c r="W744" s="33"/>
    </row>
    <row r="745" spans="1:23" ht="15" customHeight="1" x14ac:dyDescent="0.25">
      <c r="A745" s="16"/>
      <c r="B745" s="29" t="s">
        <v>8</v>
      </c>
      <c r="C745" s="70" t="s">
        <v>1670</v>
      </c>
      <c r="D745" s="70">
        <v>72410600235</v>
      </c>
      <c r="E745" s="30" t="s">
        <v>1673</v>
      </c>
      <c r="F745" s="30"/>
      <c r="G745" s="31" t="s">
        <v>1674</v>
      </c>
      <c r="H745" s="29" t="s">
        <v>18</v>
      </c>
      <c r="I745" s="63">
        <v>0</v>
      </c>
      <c r="J745" s="63">
        <v>0</v>
      </c>
      <c r="K745" s="63">
        <v>0</v>
      </c>
      <c r="L745" s="33" t="e">
        <f>VLOOKUP(F:F,[1]PdC!$J$5:$T$1165,17,0)</f>
        <v>#N/A</v>
      </c>
      <c r="M745" s="46"/>
      <c r="N745" s="22"/>
      <c r="Q745" s="1">
        <f>+IFERROR(VLOOKUP(C745,#REF!,3,0),0)</f>
        <v>0</v>
      </c>
      <c r="T745" s="1" t="e">
        <f>VLOOKUP(F:F,[1]PdC!$F$5:$AE$1164,31,0)</f>
        <v>#REF!</v>
      </c>
      <c r="W745" s="33"/>
    </row>
    <row r="746" spans="1:23" ht="15" customHeight="1" x14ac:dyDescent="0.25">
      <c r="A746" s="16"/>
      <c r="B746" s="29" t="s">
        <v>8</v>
      </c>
      <c r="C746" s="70" t="s">
        <v>1670</v>
      </c>
      <c r="D746" s="70">
        <v>72410600245</v>
      </c>
      <c r="E746" s="30" t="s">
        <v>1675</v>
      </c>
      <c r="F746" s="30"/>
      <c r="G746" s="31" t="s">
        <v>1676</v>
      </c>
      <c r="H746" s="29" t="s">
        <v>18</v>
      </c>
      <c r="I746" s="63">
        <v>0</v>
      </c>
      <c r="J746" s="63">
        <v>0</v>
      </c>
      <c r="K746" s="63">
        <v>0</v>
      </c>
      <c r="L746" s="33" t="e">
        <f>VLOOKUP(F:F,[1]PdC!$J$5:$T$1165,17,0)</f>
        <v>#N/A</v>
      </c>
      <c r="M746" s="46"/>
      <c r="N746" s="22"/>
      <c r="Q746" s="1">
        <f>+IFERROR(VLOOKUP(C746,#REF!,3,0),0)</f>
        <v>0</v>
      </c>
      <c r="T746" s="1" t="e">
        <f>VLOOKUP(F:F,[1]PdC!$F$5:$AE$1164,31,0)</f>
        <v>#REF!</v>
      </c>
      <c r="W746" s="33"/>
    </row>
    <row r="747" spans="1:23" ht="15" customHeight="1" x14ac:dyDescent="0.25">
      <c r="A747" s="28" t="s">
        <v>1677</v>
      </c>
      <c r="B747" s="29" t="s">
        <v>8</v>
      </c>
      <c r="C747" s="70" t="s">
        <v>1670</v>
      </c>
      <c r="D747" s="70">
        <v>72410600250</v>
      </c>
      <c r="E747" s="30" t="s">
        <v>1678</v>
      </c>
      <c r="F747" s="30" t="s">
        <v>1678</v>
      </c>
      <c r="G747" s="31" t="s">
        <v>1679</v>
      </c>
      <c r="H747" s="29" t="s">
        <v>18</v>
      </c>
      <c r="I747" s="63">
        <v>0</v>
      </c>
      <c r="J747" s="63"/>
      <c r="K747" s="63">
        <v>0</v>
      </c>
      <c r="L747" s="33" t="e">
        <f>VLOOKUP(F:F,[1]PdC!$J$5:$T$1165,17,0)</f>
        <v>#N/A</v>
      </c>
      <c r="M747" s="46"/>
      <c r="N747" s="22"/>
      <c r="Q747" s="1">
        <f>+IFERROR(VLOOKUP(C747,#REF!,3,0),0)</f>
        <v>0</v>
      </c>
      <c r="T747" s="1" t="e">
        <f>VLOOKUP(F:F,[1]PdC!$F$5:$AE$1164,31,0)</f>
        <v>#REF!</v>
      </c>
      <c r="W747" s="33"/>
    </row>
    <row r="748" spans="1:23" ht="15" customHeight="1" x14ac:dyDescent="0.25">
      <c r="A748" s="28" t="s">
        <v>1677</v>
      </c>
      <c r="B748" s="29" t="s">
        <v>8</v>
      </c>
      <c r="C748" s="70" t="s">
        <v>1670</v>
      </c>
      <c r="D748" s="70">
        <v>72410600260</v>
      </c>
      <c r="E748" s="30" t="s">
        <v>1680</v>
      </c>
      <c r="F748" s="30" t="s">
        <v>1680</v>
      </c>
      <c r="G748" s="31" t="s">
        <v>1681</v>
      </c>
      <c r="H748" s="29" t="s">
        <v>18</v>
      </c>
      <c r="I748" s="63">
        <v>0</v>
      </c>
      <c r="J748" s="63"/>
      <c r="K748" s="63">
        <v>0</v>
      </c>
      <c r="L748" s="33" t="e">
        <f>VLOOKUP(F:F,[1]PdC!$J$5:$T$1165,17,0)</f>
        <v>#N/A</v>
      </c>
      <c r="M748" s="46"/>
      <c r="N748" s="22"/>
      <c r="Q748" s="1">
        <f>+IFERROR(VLOOKUP(C748,#REF!,3,0),0)</f>
        <v>0</v>
      </c>
      <c r="T748" s="1" t="e">
        <f>VLOOKUP(F:F,[1]PdC!$F$5:$AE$1164,31,0)</f>
        <v>#REF!</v>
      </c>
      <c r="W748" s="33"/>
    </row>
    <row r="749" spans="1:23" ht="15" customHeight="1" x14ac:dyDescent="0.25">
      <c r="A749" s="28" t="s">
        <v>1677</v>
      </c>
      <c r="B749" s="29" t="s">
        <v>8</v>
      </c>
      <c r="C749" s="70" t="s">
        <v>1670</v>
      </c>
      <c r="D749" s="70">
        <v>72410600270</v>
      </c>
      <c r="E749" s="30" t="s">
        <v>1682</v>
      </c>
      <c r="F749" s="30" t="s">
        <v>1682</v>
      </c>
      <c r="G749" s="31" t="s">
        <v>1683</v>
      </c>
      <c r="H749" s="29" t="s">
        <v>18</v>
      </c>
      <c r="I749" s="63">
        <v>0</v>
      </c>
      <c r="J749" s="63"/>
      <c r="K749" s="63">
        <v>0</v>
      </c>
      <c r="L749" s="33" t="e">
        <f>VLOOKUP(F:F,[1]PdC!$J$5:$T$1165,17,0)</f>
        <v>#N/A</v>
      </c>
      <c r="M749" s="46"/>
      <c r="N749" s="22"/>
      <c r="Q749" s="1">
        <f>+IFERROR(VLOOKUP(C749,#REF!,3,0),0)</f>
        <v>0</v>
      </c>
      <c r="T749" s="1" t="e">
        <f>VLOOKUP(F:F,[1]PdC!$F$5:$AE$1164,31,0)</f>
        <v>#REF!</v>
      </c>
      <c r="W749" s="33"/>
    </row>
    <row r="750" spans="1:23" ht="15" customHeight="1" x14ac:dyDescent="0.25">
      <c r="A750" s="28" t="s">
        <v>1677</v>
      </c>
      <c r="B750" s="29" t="s">
        <v>8</v>
      </c>
      <c r="C750" s="70" t="s">
        <v>1670</v>
      </c>
      <c r="D750" s="70">
        <v>72410600280</v>
      </c>
      <c r="E750" s="30" t="s">
        <v>1684</v>
      </c>
      <c r="F750" s="30" t="s">
        <v>1684</v>
      </c>
      <c r="G750" s="31" t="s">
        <v>1685</v>
      </c>
      <c r="H750" s="29" t="s">
        <v>18</v>
      </c>
      <c r="I750" s="63">
        <v>0</v>
      </c>
      <c r="J750" s="63"/>
      <c r="K750" s="63">
        <v>0</v>
      </c>
      <c r="L750" s="33"/>
      <c r="M750" s="46"/>
      <c r="N750" s="22"/>
      <c r="Q750" s="1">
        <f>+IFERROR(VLOOKUP(C750,#REF!,3,0),0)</f>
        <v>0</v>
      </c>
      <c r="T750" s="1" t="e">
        <f>VLOOKUP(F:F,[1]PdC!$F$5:$AE$1164,31,0)</f>
        <v>#REF!</v>
      </c>
      <c r="W750" s="33"/>
    </row>
    <row r="751" spans="1:23" ht="15" customHeight="1" x14ac:dyDescent="0.25">
      <c r="A751" s="28" t="s">
        <v>1677</v>
      </c>
      <c r="B751" s="29" t="s">
        <v>8</v>
      </c>
      <c r="C751" s="70" t="s">
        <v>1670</v>
      </c>
      <c r="D751" s="70"/>
      <c r="E751" s="30" t="s">
        <v>1686</v>
      </c>
      <c r="F751" s="30" t="s">
        <v>1686</v>
      </c>
      <c r="G751" s="31" t="s">
        <v>1687</v>
      </c>
      <c r="H751" s="29" t="s">
        <v>18</v>
      </c>
      <c r="I751" s="63">
        <v>0</v>
      </c>
      <c r="J751" s="63"/>
      <c r="K751" s="63">
        <v>0</v>
      </c>
      <c r="L751" s="33" t="e">
        <f>VLOOKUP(F:F,[1]PdC!$J$5:$T$1165,17,0)</f>
        <v>#N/A</v>
      </c>
      <c r="M751" s="40"/>
      <c r="N751" s="22"/>
      <c r="Q751" s="1">
        <f>+IFERROR(VLOOKUP(C751,#REF!,3,0),0)</f>
        <v>0</v>
      </c>
      <c r="T751" s="1" t="e">
        <f>VLOOKUP(F:F,[1]PdC!$F$5:$AE$1164,31,0)</f>
        <v>#N/A</v>
      </c>
      <c r="W751" s="33"/>
    </row>
    <row r="752" spans="1:23" ht="15" customHeight="1" x14ac:dyDescent="0.25">
      <c r="A752" s="28" t="s">
        <v>1677</v>
      </c>
      <c r="B752" s="29" t="s">
        <v>8</v>
      </c>
      <c r="C752" s="70" t="s">
        <v>1670</v>
      </c>
      <c r="D752" s="70"/>
      <c r="E752" s="30" t="s">
        <v>1688</v>
      </c>
      <c r="F752" s="30" t="s">
        <v>1688</v>
      </c>
      <c r="G752" s="31" t="s">
        <v>1689</v>
      </c>
      <c r="H752" s="29" t="s">
        <v>18</v>
      </c>
      <c r="I752" s="63">
        <v>0</v>
      </c>
      <c r="J752" s="63"/>
      <c r="K752" s="63">
        <v>0</v>
      </c>
      <c r="L752" s="33" t="e">
        <f>VLOOKUP(F:F,[1]PdC!$J$5:$T$1165,17,0)</f>
        <v>#N/A</v>
      </c>
      <c r="M752" s="46"/>
      <c r="N752" s="22"/>
      <c r="Q752" s="1">
        <f>+IFERROR(VLOOKUP(C752,#REF!,3,0),0)</f>
        <v>0</v>
      </c>
      <c r="T752" s="1" t="e">
        <f>VLOOKUP(F:F,[1]PdC!$F$5:$AE$1164,31,0)</f>
        <v>#N/A</v>
      </c>
      <c r="W752" s="33"/>
    </row>
    <row r="753" spans="1:23" ht="15" customHeight="1" x14ac:dyDescent="0.25">
      <c r="A753" s="28" t="s">
        <v>1677</v>
      </c>
      <c r="B753" s="23" t="s">
        <v>8</v>
      </c>
      <c r="C753" s="24"/>
      <c r="D753" s="24">
        <v>724107</v>
      </c>
      <c r="E753" s="25" t="s">
        <v>1690</v>
      </c>
      <c r="F753" s="25"/>
      <c r="G753" s="26" t="s">
        <v>1691</v>
      </c>
      <c r="H753" s="26" t="s">
        <v>11</v>
      </c>
      <c r="I753" s="27">
        <v>0</v>
      </c>
      <c r="J753" s="27"/>
      <c r="K753" s="27">
        <v>0</v>
      </c>
      <c r="L753" s="33" t="e">
        <f>VLOOKUP(F:F,[1]PdC!$J$5:$T$1165,17,0)</f>
        <v>#N/A</v>
      </c>
      <c r="M753" s="46"/>
      <c r="N753" s="22"/>
      <c r="Q753" s="1">
        <f>+IFERROR(VLOOKUP(C753,#REF!,3,0),0)</f>
        <v>0</v>
      </c>
      <c r="T753" s="1" t="e">
        <f>VLOOKUP(F:F,[1]PdC!$F$5:$AE$1164,31,0)</f>
        <v>#REF!</v>
      </c>
      <c r="W753" s="33"/>
    </row>
    <row r="754" spans="1:23" ht="15" customHeight="1" x14ac:dyDescent="0.25">
      <c r="A754" s="28" t="s">
        <v>1677</v>
      </c>
      <c r="B754" s="29" t="s">
        <v>8</v>
      </c>
      <c r="C754" s="70" t="s">
        <v>1692</v>
      </c>
      <c r="D754" s="70">
        <v>72410700110</v>
      </c>
      <c r="E754" s="30" t="s">
        <v>1693</v>
      </c>
      <c r="F754" s="30" t="s">
        <v>1693</v>
      </c>
      <c r="G754" s="31" t="s">
        <v>1694</v>
      </c>
      <c r="H754" s="29" t="s">
        <v>18</v>
      </c>
      <c r="I754" s="63">
        <v>0</v>
      </c>
      <c r="J754" s="63"/>
      <c r="K754" s="63">
        <v>0</v>
      </c>
      <c r="L754" s="33" t="e">
        <f>VLOOKUP(F:F,[1]PdC!$J$5:$T$1165,17,0)</f>
        <v>#N/A</v>
      </c>
      <c r="M754" s="46"/>
      <c r="N754" s="22"/>
      <c r="Q754" s="1">
        <f>+IFERROR(VLOOKUP(C754,#REF!,3,0),0)</f>
        <v>0</v>
      </c>
      <c r="T754" s="1" t="e">
        <f>VLOOKUP(F:F,[1]PdC!$F$5:$AE$1164,31,0)</f>
        <v>#REF!</v>
      </c>
      <c r="W754" s="33"/>
    </row>
    <row r="755" spans="1:23" ht="15" customHeight="1" x14ac:dyDescent="0.25">
      <c r="A755" s="16"/>
      <c r="B755" s="29" t="s">
        <v>8</v>
      </c>
      <c r="C755" s="70" t="s">
        <v>1692</v>
      </c>
      <c r="D755" s="70">
        <v>72410700120</v>
      </c>
      <c r="E755" s="30" t="s">
        <v>1695</v>
      </c>
      <c r="F755" s="30" t="s">
        <v>1695</v>
      </c>
      <c r="G755" s="31" t="s">
        <v>1696</v>
      </c>
      <c r="H755" s="29" t="s">
        <v>18</v>
      </c>
      <c r="I755" s="63">
        <v>0</v>
      </c>
      <c r="J755" s="63">
        <v>0</v>
      </c>
      <c r="K755" s="63">
        <v>0</v>
      </c>
      <c r="L755" s="33" t="e">
        <f>VLOOKUP(F:F,[1]PdC!$J$5:$T$1165,17,0)</f>
        <v>#N/A</v>
      </c>
      <c r="M755" s="46"/>
      <c r="N755" s="22"/>
      <c r="Q755" s="1">
        <f>+IFERROR(VLOOKUP(C755,#REF!,3,0),0)</f>
        <v>0</v>
      </c>
      <c r="T755" s="1" t="e">
        <f>VLOOKUP(F:F,[1]PdC!$F$5:$AE$1164,31,0)</f>
        <v>#REF!</v>
      </c>
      <c r="W755" s="33"/>
    </row>
    <row r="756" spans="1:23" ht="15" customHeight="1" x14ac:dyDescent="0.25">
      <c r="A756" s="16"/>
      <c r="B756" s="29" t="s">
        <v>8</v>
      </c>
      <c r="C756" s="70" t="s">
        <v>1692</v>
      </c>
      <c r="D756" s="70">
        <v>72410700130</v>
      </c>
      <c r="E756" s="30" t="s">
        <v>1697</v>
      </c>
      <c r="F756" s="30" t="s">
        <v>1697</v>
      </c>
      <c r="G756" s="31" t="s">
        <v>1698</v>
      </c>
      <c r="H756" s="29" t="s">
        <v>18</v>
      </c>
      <c r="I756" s="63">
        <v>0</v>
      </c>
      <c r="J756" s="63">
        <v>0</v>
      </c>
      <c r="K756" s="63">
        <v>0</v>
      </c>
      <c r="L756" s="33" t="e">
        <f>VLOOKUP(F:F,[1]PdC!$J$5:$T$1165,17,0)</f>
        <v>#N/A</v>
      </c>
      <c r="M756" s="46"/>
      <c r="N756" s="22"/>
      <c r="Q756" s="1">
        <f>+IFERROR(VLOOKUP(C756,#REF!,3,0),0)</f>
        <v>0</v>
      </c>
      <c r="T756" s="1" t="e">
        <f>VLOOKUP(F:F,[1]PdC!$F$5:$AE$1164,31,0)</f>
        <v>#REF!</v>
      </c>
      <c r="W756" s="33"/>
    </row>
    <row r="757" spans="1:23" ht="15" customHeight="1" x14ac:dyDescent="0.25">
      <c r="A757" s="28" t="s">
        <v>1699</v>
      </c>
      <c r="B757" s="29" t="s">
        <v>8</v>
      </c>
      <c r="C757" s="70" t="s">
        <v>1692</v>
      </c>
      <c r="D757" s="70">
        <v>72410700140</v>
      </c>
      <c r="E757" s="30" t="s">
        <v>1700</v>
      </c>
      <c r="F757" s="30" t="s">
        <v>1700</v>
      </c>
      <c r="G757" s="31" t="s">
        <v>1701</v>
      </c>
      <c r="H757" s="29" t="s">
        <v>18</v>
      </c>
      <c r="I757" s="63">
        <v>0</v>
      </c>
      <c r="J757" s="63"/>
      <c r="K757" s="63">
        <v>0</v>
      </c>
      <c r="L757" s="33" t="e">
        <f>VLOOKUP(F:F,[1]PdC!$J$5:$T$1165,17,0)</f>
        <v>#N/A</v>
      </c>
      <c r="M757" s="40"/>
      <c r="N757" s="22"/>
      <c r="Q757" s="1">
        <f>+IFERROR(VLOOKUP(C757,#REF!,3,0),0)</f>
        <v>0</v>
      </c>
      <c r="T757" s="1" t="e">
        <f>VLOOKUP(F:F,[1]PdC!$F$5:$AE$1164,31,0)</f>
        <v>#REF!</v>
      </c>
      <c r="W757" s="33"/>
    </row>
    <row r="758" spans="1:23" ht="15" customHeight="1" x14ac:dyDescent="0.25">
      <c r="A758" s="28" t="s">
        <v>1699</v>
      </c>
      <c r="B758" s="29" t="s">
        <v>8</v>
      </c>
      <c r="C758" s="70" t="s">
        <v>1692</v>
      </c>
      <c r="D758" s="70">
        <v>72410700150</v>
      </c>
      <c r="E758" s="30" t="s">
        <v>1702</v>
      </c>
      <c r="F758" s="30" t="s">
        <v>1702</v>
      </c>
      <c r="G758" s="31" t="s">
        <v>1703</v>
      </c>
      <c r="H758" s="29" t="s">
        <v>18</v>
      </c>
      <c r="I758" s="63">
        <v>0</v>
      </c>
      <c r="J758" s="63"/>
      <c r="K758" s="63">
        <v>0</v>
      </c>
      <c r="L758" s="33" t="e">
        <f>VLOOKUP(F:F,[1]PdC!$J$5:$T$1165,17,0)</f>
        <v>#N/A</v>
      </c>
      <c r="M758" s="46"/>
      <c r="N758" s="22"/>
      <c r="Q758" s="1">
        <f>+IFERROR(VLOOKUP(C758,#REF!,3,0),0)</f>
        <v>0</v>
      </c>
      <c r="T758" s="1" t="e">
        <f>VLOOKUP(F:F,[1]PdC!$F$5:$AE$1164,31,0)</f>
        <v>#REF!</v>
      </c>
      <c r="W758" s="33"/>
    </row>
    <row r="759" spans="1:23" ht="15" customHeight="1" x14ac:dyDescent="0.25">
      <c r="A759" s="28" t="s">
        <v>1704</v>
      </c>
      <c r="B759" s="29" t="s">
        <v>8</v>
      </c>
      <c r="C759" s="70" t="s">
        <v>1692</v>
      </c>
      <c r="D759" s="70">
        <v>72410700160</v>
      </c>
      <c r="E759" s="30" t="s">
        <v>1705</v>
      </c>
      <c r="F759" s="30" t="s">
        <v>1705</v>
      </c>
      <c r="G759" s="31" t="s">
        <v>1706</v>
      </c>
      <c r="H759" s="29" t="s">
        <v>18</v>
      </c>
      <c r="I759" s="63">
        <v>0</v>
      </c>
      <c r="J759" s="63"/>
      <c r="K759" s="63">
        <v>0</v>
      </c>
      <c r="L759" s="33" t="e">
        <f>VLOOKUP(F:F,[1]PdC!$J$5:$T$1165,17,0)</f>
        <v>#N/A</v>
      </c>
      <c r="M759" s="46"/>
      <c r="N759" s="22"/>
      <c r="Q759" s="1">
        <f>+IFERROR(VLOOKUP(C759,#REF!,3,0),0)</f>
        <v>0</v>
      </c>
      <c r="T759" s="1" t="e">
        <f>VLOOKUP(F:F,[1]PdC!$F$5:$AE$1164,31,0)</f>
        <v>#REF!</v>
      </c>
      <c r="W759" s="33"/>
    </row>
    <row r="760" spans="1:23" ht="15" customHeight="1" x14ac:dyDescent="0.25">
      <c r="A760" s="28" t="s">
        <v>1704</v>
      </c>
      <c r="B760" s="29" t="s">
        <v>8</v>
      </c>
      <c r="C760" s="70" t="s">
        <v>1692</v>
      </c>
      <c r="D760" s="70">
        <v>72410700170</v>
      </c>
      <c r="E760" s="30" t="s">
        <v>1707</v>
      </c>
      <c r="F760" s="30" t="s">
        <v>1707</v>
      </c>
      <c r="G760" s="31" t="s">
        <v>1708</v>
      </c>
      <c r="H760" s="29" t="s">
        <v>18</v>
      </c>
      <c r="I760" s="63">
        <v>0</v>
      </c>
      <c r="J760" s="63"/>
      <c r="K760" s="63">
        <v>0</v>
      </c>
      <c r="L760" s="33" t="e">
        <f>VLOOKUP(F:F,[1]PdC!$J$5:$T$1165,17,0)</f>
        <v>#N/A</v>
      </c>
      <c r="M760" s="40"/>
      <c r="N760" s="22"/>
      <c r="Q760" s="1">
        <f>+IFERROR(VLOOKUP(C760,#REF!,3,0),0)</f>
        <v>0</v>
      </c>
      <c r="T760" s="1" t="e">
        <f>VLOOKUP(F:F,[1]PdC!$F$5:$AE$1164,31,0)</f>
        <v>#REF!</v>
      </c>
      <c r="W760" s="33"/>
    </row>
    <row r="761" spans="1:23" ht="15" customHeight="1" x14ac:dyDescent="0.25">
      <c r="A761" s="28" t="s">
        <v>1704</v>
      </c>
      <c r="B761" s="29" t="s">
        <v>8</v>
      </c>
      <c r="C761" s="70" t="s">
        <v>1692</v>
      </c>
      <c r="D761" s="70">
        <v>72410700180</v>
      </c>
      <c r="E761" s="30" t="s">
        <v>1709</v>
      </c>
      <c r="F761" s="30" t="s">
        <v>1709</v>
      </c>
      <c r="G761" s="31" t="s">
        <v>1710</v>
      </c>
      <c r="H761" s="29" t="s">
        <v>18</v>
      </c>
      <c r="I761" s="63">
        <v>0</v>
      </c>
      <c r="J761" s="63"/>
      <c r="K761" s="63">
        <v>0</v>
      </c>
      <c r="L761" s="33" t="e">
        <f>VLOOKUP(F:F,[1]PdC!$J$5:$T$1165,17,0)</f>
        <v>#N/A</v>
      </c>
      <c r="M761" s="40"/>
      <c r="N761" s="22"/>
      <c r="Q761" s="1">
        <f>+IFERROR(VLOOKUP(C761,#REF!,3,0),0)</f>
        <v>0</v>
      </c>
      <c r="T761" s="1" t="e">
        <f>VLOOKUP(F:F,[1]PdC!$F$5:$AE$1164,31,0)</f>
        <v>#REF!</v>
      </c>
      <c r="W761" s="33"/>
    </row>
    <row r="762" spans="1:23" ht="15" customHeight="1" x14ac:dyDescent="0.25">
      <c r="A762" s="28" t="s">
        <v>1704</v>
      </c>
      <c r="B762" s="29" t="s">
        <v>8</v>
      </c>
      <c r="C762" s="70" t="s">
        <v>1711</v>
      </c>
      <c r="D762" s="70">
        <v>72410700210</v>
      </c>
      <c r="E762" s="30" t="s">
        <v>1712</v>
      </c>
      <c r="F762" s="30" t="s">
        <v>1712</v>
      </c>
      <c r="G762" s="31" t="s">
        <v>1713</v>
      </c>
      <c r="H762" s="29" t="s">
        <v>18</v>
      </c>
      <c r="I762" s="63">
        <v>0</v>
      </c>
      <c r="J762" s="63"/>
      <c r="K762" s="63">
        <v>0</v>
      </c>
      <c r="L762" s="33"/>
      <c r="M762" s="46"/>
      <c r="N762" s="22"/>
      <c r="Q762" s="1">
        <f>+IFERROR(VLOOKUP(C762,#REF!,3,0),0)</f>
        <v>0</v>
      </c>
      <c r="T762" s="1" t="e">
        <f>VLOOKUP(F:F,[1]PdC!$F$5:$AE$1164,31,0)</f>
        <v>#REF!</v>
      </c>
      <c r="W762" s="33"/>
    </row>
    <row r="763" spans="1:23" ht="15" customHeight="1" x14ac:dyDescent="0.25">
      <c r="A763" s="28" t="s">
        <v>1704</v>
      </c>
      <c r="B763" s="29" t="s">
        <v>8</v>
      </c>
      <c r="C763" s="70" t="s">
        <v>1711</v>
      </c>
      <c r="D763" s="70">
        <v>72410700235</v>
      </c>
      <c r="E763" s="30" t="s">
        <v>1714</v>
      </c>
      <c r="F763" s="30"/>
      <c r="G763" s="31" t="s">
        <v>1715</v>
      </c>
      <c r="H763" s="29" t="s">
        <v>18</v>
      </c>
      <c r="I763" s="63">
        <v>0</v>
      </c>
      <c r="J763" s="63"/>
      <c r="K763" s="63">
        <v>0</v>
      </c>
      <c r="L763" s="33" t="e">
        <f>VLOOKUP(F:F,[1]PdC!$J$5:$T$1165,17,0)</f>
        <v>#N/A</v>
      </c>
      <c r="M763" s="40"/>
      <c r="N763" s="22"/>
      <c r="Q763" s="1">
        <f>+IFERROR(VLOOKUP(C763,#REF!,3,0),0)</f>
        <v>0</v>
      </c>
      <c r="T763" s="1" t="e">
        <f>VLOOKUP(F:F,[1]PdC!$F$5:$AE$1164,31,0)</f>
        <v>#REF!</v>
      </c>
      <c r="W763" s="33"/>
    </row>
    <row r="764" spans="1:23" ht="15" customHeight="1" x14ac:dyDescent="0.25">
      <c r="A764" s="28" t="s">
        <v>1704</v>
      </c>
      <c r="B764" s="29" t="s">
        <v>8</v>
      </c>
      <c r="C764" s="70" t="s">
        <v>1711</v>
      </c>
      <c r="D764" s="70">
        <v>72410700245</v>
      </c>
      <c r="E764" s="30" t="s">
        <v>1716</v>
      </c>
      <c r="F764" s="30"/>
      <c r="G764" s="31" t="s">
        <v>1717</v>
      </c>
      <c r="H764" s="29" t="s">
        <v>18</v>
      </c>
      <c r="I764" s="63">
        <v>0</v>
      </c>
      <c r="J764" s="63"/>
      <c r="K764" s="63">
        <v>0</v>
      </c>
      <c r="L764" s="33" t="e">
        <f>VLOOKUP(F:F,[1]PdC!$J$5:$T$1165,17,0)</f>
        <v>#N/A</v>
      </c>
      <c r="M764" s="40"/>
      <c r="N764" s="22"/>
      <c r="Q764" s="1">
        <f>+IFERROR(VLOOKUP(C764,#REF!,3,0),0)</f>
        <v>0</v>
      </c>
      <c r="T764" s="1" t="e">
        <f>VLOOKUP(F:F,[1]PdC!$F$5:$AE$1164,31,0)</f>
        <v>#REF!</v>
      </c>
      <c r="W764" s="33"/>
    </row>
    <row r="765" spans="1:23" ht="15" customHeight="1" x14ac:dyDescent="0.25">
      <c r="A765" s="28" t="s">
        <v>1704</v>
      </c>
      <c r="B765" s="29" t="s">
        <v>8</v>
      </c>
      <c r="C765" s="70" t="s">
        <v>1711</v>
      </c>
      <c r="D765" s="70">
        <v>72410700250</v>
      </c>
      <c r="E765" s="30" t="s">
        <v>1718</v>
      </c>
      <c r="F765" s="30" t="s">
        <v>1718</v>
      </c>
      <c r="G765" s="31" t="s">
        <v>1719</v>
      </c>
      <c r="H765" s="29" t="s">
        <v>18</v>
      </c>
      <c r="I765" s="63">
        <v>0</v>
      </c>
      <c r="J765" s="63"/>
      <c r="K765" s="63">
        <v>0</v>
      </c>
      <c r="L765" s="33" t="e">
        <f>VLOOKUP(F:F,[1]PdC!$J$5:$T$1165,17,0)</f>
        <v>#N/A</v>
      </c>
      <c r="M765" s="40"/>
      <c r="N765" s="22"/>
      <c r="Q765" s="1">
        <f>+IFERROR(VLOOKUP(C765,#REF!,3,0),0)</f>
        <v>0</v>
      </c>
      <c r="T765" s="1" t="e">
        <f>VLOOKUP(F:F,[1]PdC!$F$5:$AE$1164,31,0)</f>
        <v>#REF!</v>
      </c>
      <c r="W765" s="33"/>
    </row>
    <row r="766" spans="1:23" ht="15" customHeight="1" x14ac:dyDescent="0.25">
      <c r="A766" s="28" t="s">
        <v>1704</v>
      </c>
      <c r="B766" s="29" t="s">
        <v>8</v>
      </c>
      <c r="C766" s="70" t="s">
        <v>1711</v>
      </c>
      <c r="D766" s="70">
        <v>72410700260</v>
      </c>
      <c r="E766" s="30" t="s">
        <v>1720</v>
      </c>
      <c r="F766" s="30" t="s">
        <v>1720</v>
      </c>
      <c r="G766" s="31" t="s">
        <v>1721</v>
      </c>
      <c r="H766" s="29" t="s">
        <v>18</v>
      </c>
      <c r="I766" s="63">
        <v>0</v>
      </c>
      <c r="J766" s="63"/>
      <c r="K766" s="63">
        <v>0</v>
      </c>
      <c r="L766" s="33" t="e">
        <f>VLOOKUP(F:F,[1]PdC!$J$5:$T$1165,17,0)</f>
        <v>#N/A</v>
      </c>
      <c r="M766" s="40"/>
      <c r="N766" s="22"/>
      <c r="Q766" s="1">
        <f>+IFERROR(VLOOKUP(C766,#REF!,3,0),0)</f>
        <v>0</v>
      </c>
      <c r="T766" s="1" t="e">
        <f>VLOOKUP(F:F,[1]PdC!$F$5:$AE$1164,31,0)</f>
        <v>#REF!</v>
      </c>
      <c r="W766" s="33"/>
    </row>
    <row r="767" spans="1:23" ht="15" customHeight="1" x14ac:dyDescent="0.25">
      <c r="A767" s="28" t="s">
        <v>1704</v>
      </c>
      <c r="B767" s="29" t="s">
        <v>8</v>
      </c>
      <c r="C767" s="70" t="s">
        <v>1711</v>
      </c>
      <c r="D767" s="70">
        <v>72410700270</v>
      </c>
      <c r="E767" s="30" t="s">
        <v>1722</v>
      </c>
      <c r="F767" s="30" t="s">
        <v>1722</v>
      </c>
      <c r="G767" s="31" t="s">
        <v>1723</v>
      </c>
      <c r="H767" s="29" t="s">
        <v>18</v>
      </c>
      <c r="I767" s="63">
        <v>0</v>
      </c>
      <c r="J767" s="63"/>
      <c r="K767" s="63">
        <v>0</v>
      </c>
      <c r="L767" s="33" t="e">
        <f>VLOOKUP(F:F,[1]PdC!$J$5:$T$1165,17,0)</f>
        <v>#N/A</v>
      </c>
      <c r="M767" s="40"/>
      <c r="N767" s="22"/>
      <c r="Q767" s="1">
        <f>+IFERROR(VLOOKUP(C767,#REF!,3,0),0)</f>
        <v>0</v>
      </c>
      <c r="T767" s="1" t="e">
        <f>VLOOKUP(F:F,[1]PdC!$F$5:$AE$1164,31,0)</f>
        <v>#REF!</v>
      </c>
      <c r="W767" s="33"/>
    </row>
    <row r="768" spans="1:23" ht="15" customHeight="1" x14ac:dyDescent="0.25">
      <c r="A768" s="28" t="s">
        <v>1704</v>
      </c>
      <c r="B768" s="29" t="s">
        <v>8</v>
      </c>
      <c r="C768" s="70" t="s">
        <v>1711</v>
      </c>
      <c r="D768" s="70">
        <v>72410700280</v>
      </c>
      <c r="E768" s="30" t="s">
        <v>1724</v>
      </c>
      <c r="F768" s="30" t="s">
        <v>1724</v>
      </c>
      <c r="G768" s="31" t="s">
        <v>1725</v>
      </c>
      <c r="H768" s="29" t="s">
        <v>18</v>
      </c>
      <c r="I768" s="63">
        <v>0</v>
      </c>
      <c r="J768" s="63"/>
      <c r="K768" s="63">
        <v>0</v>
      </c>
      <c r="L768" s="33" t="e">
        <f>VLOOKUP(F:F,[1]PdC!$J$5:$T$1165,17,0)</f>
        <v>#N/A</v>
      </c>
      <c r="M768" s="46"/>
      <c r="N768" s="22"/>
      <c r="Q768" s="1">
        <f>+IFERROR(VLOOKUP(C768,#REF!,3,0),0)</f>
        <v>0</v>
      </c>
      <c r="T768" s="1" t="e">
        <f>VLOOKUP(F:F,[1]PdC!$F$5:$AE$1164,31,0)</f>
        <v>#REF!</v>
      </c>
      <c r="W768" s="33"/>
    </row>
    <row r="769" spans="1:23" ht="15" customHeight="1" x14ac:dyDescent="0.25">
      <c r="A769" s="28" t="s">
        <v>1704</v>
      </c>
      <c r="B769" s="29" t="s">
        <v>8</v>
      </c>
      <c r="C769" s="70" t="s">
        <v>1711</v>
      </c>
      <c r="D769" s="70"/>
      <c r="E769" s="30" t="s">
        <v>1726</v>
      </c>
      <c r="F769" s="30" t="s">
        <v>1726</v>
      </c>
      <c r="G769" s="31" t="s">
        <v>1727</v>
      </c>
      <c r="H769" s="29" t="s">
        <v>18</v>
      </c>
      <c r="I769" s="63">
        <v>0</v>
      </c>
      <c r="J769" s="63"/>
      <c r="K769" s="63">
        <v>0</v>
      </c>
      <c r="L769" s="33" t="e">
        <f>VLOOKUP(F:F,[1]PdC!$J$5:$T$1165,17,0)</f>
        <v>#N/A</v>
      </c>
      <c r="M769" s="46"/>
      <c r="N769" s="22"/>
      <c r="Q769" s="1">
        <f>+IFERROR(VLOOKUP(C769,#REF!,3,0),0)</f>
        <v>0</v>
      </c>
      <c r="T769" s="1" t="e">
        <f>VLOOKUP(F:F,[1]PdC!$F$5:$AE$1164,31,0)</f>
        <v>#N/A</v>
      </c>
      <c r="W769" s="33"/>
    </row>
    <row r="770" spans="1:23" ht="15" customHeight="1" x14ac:dyDescent="0.25">
      <c r="A770" s="28" t="s">
        <v>1704</v>
      </c>
      <c r="B770" s="29" t="s">
        <v>8</v>
      </c>
      <c r="C770" s="70" t="s">
        <v>1711</v>
      </c>
      <c r="D770" s="70"/>
      <c r="E770" s="30" t="s">
        <v>1728</v>
      </c>
      <c r="F770" s="30" t="s">
        <v>1728</v>
      </c>
      <c r="G770" s="31" t="s">
        <v>1729</v>
      </c>
      <c r="H770" s="29" t="s">
        <v>18</v>
      </c>
      <c r="I770" s="63">
        <v>0</v>
      </c>
      <c r="J770" s="63"/>
      <c r="K770" s="63">
        <v>0</v>
      </c>
      <c r="L770" s="33" t="e">
        <f>VLOOKUP(F:F,[1]PdC!$J$5:$T$1165,17,0)</f>
        <v>#N/A</v>
      </c>
      <c r="M770" s="40"/>
      <c r="N770" s="22"/>
      <c r="Q770" s="1">
        <f>+IFERROR(VLOOKUP(C770,#REF!,3,0),0)</f>
        <v>0</v>
      </c>
      <c r="T770" s="1" t="e">
        <f>VLOOKUP(F:F,[1]PdC!$F$5:$AE$1164,31,0)</f>
        <v>#N/A</v>
      </c>
      <c r="W770" s="33"/>
    </row>
    <row r="771" spans="1:23" s="77" customFormat="1" ht="15" customHeight="1" x14ac:dyDescent="0.25">
      <c r="A771" s="34" t="s">
        <v>1704</v>
      </c>
      <c r="B771" s="64" t="s">
        <v>8</v>
      </c>
      <c r="C771" s="65"/>
      <c r="D771" s="65">
        <v>727</v>
      </c>
      <c r="E771" s="66" t="s">
        <v>1730</v>
      </c>
      <c r="F771" s="66"/>
      <c r="G771" s="67" t="s">
        <v>1731</v>
      </c>
      <c r="H771" s="67" t="s">
        <v>11</v>
      </c>
      <c r="I771" s="68">
        <v>0</v>
      </c>
      <c r="J771" s="68"/>
      <c r="K771" s="68">
        <v>0</v>
      </c>
      <c r="L771" s="33"/>
      <c r="M771" s="46"/>
      <c r="N771" s="22"/>
      <c r="Q771" s="1">
        <f>+IFERROR(VLOOKUP(C771,#REF!,3,0),0)</f>
        <v>0</v>
      </c>
      <c r="T771" s="1" t="e">
        <f>VLOOKUP(F:F,[1]PdC!$F$5:$AE$1164,31,0)</f>
        <v>#REF!</v>
      </c>
      <c r="V771" s="7"/>
      <c r="W771" s="33"/>
    </row>
    <row r="772" spans="1:23" ht="15" customHeight="1" x14ac:dyDescent="0.25">
      <c r="A772" s="16"/>
      <c r="B772" s="23" t="s">
        <v>8</v>
      </c>
      <c r="C772" s="24"/>
      <c r="D772" s="24">
        <v>727105</v>
      </c>
      <c r="E772" s="25" t="s">
        <v>1732</v>
      </c>
      <c r="F772" s="25"/>
      <c r="G772" s="26" t="s">
        <v>1733</v>
      </c>
      <c r="H772" s="26" t="s">
        <v>11</v>
      </c>
      <c r="I772" s="27">
        <v>0</v>
      </c>
      <c r="J772" s="27">
        <v>0</v>
      </c>
      <c r="K772" s="27">
        <v>0</v>
      </c>
      <c r="L772" s="33" t="e">
        <f>VLOOKUP(F:F,[1]PdC!$J$5:$T$1165,17,0)</f>
        <v>#N/A</v>
      </c>
      <c r="M772" s="46"/>
      <c r="N772" s="22"/>
      <c r="Q772" s="1">
        <f>+IFERROR(VLOOKUP(C772,#REF!,3,0),0)</f>
        <v>0</v>
      </c>
      <c r="T772" s="1" t="e">
        <f>VLOOKUP(F:F,[1]PdC!$F$5:$AE$1164,31,0)</f>
        <v>#REF!</v>
      </c>
      <c r="W772" s="33"/>
    </row>
    <row r="773" spans="1:23" ht="15" customHeight="1" x14ac:dyDescent="0.25">
      <c r="A773" s="16"/>
      <c r="B773" s="29" t="s">
        <v>8</v>
      </c>
      <c r="C773" s="70" t="s">
        <v>1734</v>
      </c>
      <c r="D773" s="70">
        <v>72710500110</v>
      </c>
      <c r="E773" s="30" t="s">
        <v>1735</v>
      </c>
      <c r="F773" s="30" t="s">
        <v>1735</v>
      </c>
      <c r="G773" s="31" t="s">
        <v>1736</v>
      </c>
      <c r="H773" s="29" t="s">
        <v>18</v>
      </c>
      <c r="I773" s="63">
        <v>163297.95000000001</v>
      </c>
      <c r="J773" s="63">
        <v>0</v>
      </c>
      <c r="K773" s="63">
        <v>163297.95000000001</v>
      </c>
      <c r="L773" s="33" t="e">
        <f>VLOOKUP(F:F,[1]PdC!$J$5:$T$1165,17,0)</f>
        <v>#N/A</v>
      </c>
      <c r="M773" s="46"/>
      <c r="N773" s="22"/>
      <c r="Q773" s="1">
        <f>+IFERROR(VLOOKUP(C773,#REF!,3,0),0)</f>
        <v>0</v>
      </c>
      <c r="T773" s="1" t="e">
        <f>VLOOKUP(F:F,[1]PdC!$F$5:$AE$1164,31,0)</f>
        <v>#REF!</v>
      </c>
      <c r="W773" s="33"/>
    </row>
    <row r="774" spans="1:23" ht="15" customHeight="1" x14ac:dyDescent="0.25">
      <c r="A774" s="28" t="s">
        <v>1737</v>
      </c>
      <c r="B774" s="29" t="s">
        <v>8</v>
      </c>
      <c r="C774" s="70" t="s">
        <v>1734</v>
      </c>
      <c r="D774" s="70">
        <v>72710500120</v>
      </c>
      <c r="E774" s="30" t="s">
        <v>1738</v>
      </c>
      <c r="F774" s="30" t="s">
        <v>1738</v>
      </c>
      <c r="G774" s="31" t="s">
        <v>1739</v>
      </c>
      <c r="H774" s="29" t="s">
        <v>18</v>
      </c>
      <c r="I774" s="63">
        <v>93833.94</v>
      </c>
      <c r="J774" s="63"/>
      <c r="K774" s="63">
        <v>93833.94</v>
      </c>
      <c r="L774" s="33" t="e">
        <f>VLOOKUP(F:F,[1]PdC!$J$5:$T$1165,17,0)</f>
        <v>#N/A</v>
      </c>
      <c r="M774" s="46"/>
      <c r="N774" s="22"/>
      <c r="Q774" s="1">
        <f>+IFERROR(VLOOKUP(C774,#REF!,3,0),0)</f>
        <v>0</v>
      </c>
      <c r="T774" s="1" t="e">
        <f>VLOOKUP(F:F,[1]PdC!$F$5:$AE$1164,31,0)</f>
        <v>#REF!</v>
      </c>
      <c r="W774" s="33"/>
    </row>
    <row r="775" spans="1:23" ht="15" customHeight="1" x14ac:dyDescent="0.25">
      <c r="A775" s="28" t="s">
        <v>1737</v>
      </c>
      <c r="B775" s="29" t="s">
        <v>8</v>
      </c>
      <c r="C775" s="70" t="s">
        <v>1734</v>
      </c>
      <c r="D775" s="70">
        <v>72710500130</v>
      </c>
      <c r="E775" s="30" t="s">
        <v>1740</v>
      </c>
      <c r="F775" s="30" t="s">
        <v>1740</v>
      </c>
      <c r="G775" s="31" t="s">
        <v>1741</v>
      </c>
      <c r="H775" s="29" t="s">
        <v>18</v>
      </c>
      <c r="I775" s="63">
        <v>0</v>
      </c>
      <c r="J775" s="63"/>
      <c r="K775" s="63">
        <v>0</v>
      </c>
      <c r="L775" s="33" t="e">
        <f>VLOOKUP(F:F,[1]PdC!$J$5:$T$1165,17,0)</f>
        <v>#N/A</v>
      </c>
      <c r="M775" s="46"/>
      <c r="N775" s="22"/>
      <c r="Q775" s="1">
        <f>+IFERROR(VLOOKUP(C775,#REF!,3,0),0)</f>
        <v>0</v>
      </c>
      <c r="T775" s="1" t="e">
        <f>VLOOKUP(F:F,[1]PdC!$F$5:$AE$1164,31,0)</f>
        <v>#REF!</v>
      </c>
      <c r="W775" s="33"/>
    </row>
    <row r="776" spans="1:23" ht="15" customHeight="1" x14ac:dyDescent="0.25">
      <c r="A776" s="28" t="s">
        <v>1737</v>
      </c>
      <c r="B776" s="29" t="s">
        <v>8</v>
      </c>
      <c r="C776" s="70" t="s">
        <v>1734</v>
      </c>
      <c r="D776" s="70">
        <v>72710500140</v>
      </c>
      <c r="E776" s="30" t="s">
        <v>1742</v>
      </c>
      <c r="F776" s="30" t="s">
        <v>1742</v>
      </c>
      <c r="G776" s="31" t="s">
        <v>1743</v>
      </c>
      <c r="H776" s="29" t="s">
        <v>18</v>
      </c>
      <c r="I776" s="63">
        <v>7004.89</v>
      </c>
      <c r="J776" s="63"/>
      <c r="K776" s="63">
        <v>7004.89</v>
      </c>
      <c r="L776" s="33" t="e">
        <f>VLOOKUP(F:F,[1]PdC!$J$5:$T$1165,17,0)</f>
        <v>#N/A</v>
      </c>
      <c r="M776" s="46"/>
      <c r="N776" s="22"/>
      <c r="Q776" s="1">
        <f>+IFERROR(VLOOKUP(C776,#REF!,3,0),0)</f>
        <v>0</v>
      </c>
      <c r="T776" s="1" t="e">
        <f>VLOOKUP(F:F,[1]PdC!$F$5:$AE$1164,31,0)</f>
        <v>#REF!</v>
      </c>
      <c r="W776" s="33"/>
    </row>
    <row r="777" spans="1:23" ht="15" customHeight="1" x14ac:dyDescent="0.25">
      <c r="A777" s="28" t="s">
        <v>1737</v>
      </c>
      <c r="B777" s="29" t="s">
        <v>8</v>
      </c>
      <c r="C777" s="70" t="s">
        <v>1734</v>
      </c>
      <c r="D777" s="70">
        <v>72710500150</v>
      </c>
      <c r="E777" s="30" t="s">
        <v>1744</v>
      </c>
      <c r="F777" s="30" t="s">
        <v>1744</v>
      </c>
      <c r="G777" s="31" t="s">
        <v>1745</v>
      </c>
      <c r="H777" s="29" t="s">
        <v>18</v>
      </c>
      <c r="I777" s="63">
        <v>0</v>
      </c>
      <c r="J777" s="63"/>
      <c r="K777" s="63">
        <v>0</v>
      </c>
      <c r="L777" s="33" t="e">
        <f>VLOOKUP(F:F,[1]PdC!$J$5:$T$1165,17,0)</f>
        <v>#N/A</v>
      </c>
      <c r="M777" s="46"/>
      <c r="N777" s="22"/>
      <c r="Q777" s="1">
        <f>+IFERROR(VLOOKUP(C777,#REF!,3,0),0)</f>
        <v>0</v>
      </c>
      <c r="T777" s="1" t="e">
        <f>VLOOKUP(F:F,[1]PdC!$F$5:$AE$1164,31,0)</f>
        <v>#REF!</v>
      </c>
      <c r="W777" s="33"/>
    </row>
    <row r="778" spans="1:23" ht="15" customHeight="1" x14ac:dyDescent="0.25">
      <c r="A778" s="28" t="s">
        <v>1737</v>
      </c>
      <c r="B778" s="29" t="s">
        <v>8</v>
      </c>
      <c r="C778" s="70" t="s">
        <v>1734</v>
      </c>
      <c r="D778" s="70">
        <v>72710500160</v>
      </c>
      <c r="E778" s="30" t="s">
        <v>1746</v>
      </c>
      <c r="F778" s="30" t="s">
        <v>1746</v>
      </c>
      <c r="G778" s="31" t="s">
        <v>1747</v>
      </c>
      <c r="H778" s="29" t="s">
        <v>18</v>
      </c>
      <c r="I778" s="63">
        <v>0</v>
      </c>
      <c r="J778" s="63"/>
      <c r="K778" s="63">
        <v>0</v>
      </c>
      <c r="L778" s="33" t="e">
        <f>VLOOKUP(F:F,[1]PdC!$J$5:$T$1165,17,0)</f>
        <v>#N/A</v>
      </c>
      <c r="M778" s="46"/>
      <c r="N778" s="22"/>
      <c r="Q778" s="1">
        <f>+IFERROR(VLOOKUP(C778,#REF!,3,0),0)</f>
        <v>0</v>
      </c>
      <c r="T778" s="1" t="e">
        <f>VLOOKUP(F:F,[1]PdC!$F$5:$AE$1164,31,0)</f>
        <v>#REF!</v>
      </c>
      <c r="W778" s="33"/>
    </row>
    <row r="779" spans="1:23" ht="15" customHeight="1" x14ac:dyDescent="0.25">
      <c r="A779" s="28" t="s">
        <v>1737</v>
      </c>
      <c r="B779" s="29" t="s">
        <v>8</v>
      </c>
      <c r="C779" s="70" t="s">
        <v>1734</v>
      </c>
      <c r="D779" s="70">
        <v>72710500170</v>
      </c>
      <c r="E779" s="30" t="s">
        <v>1748</v>
      </c>
      <c r="F779" s="30" t="s">
        <v>1748</v>
      </c>
      <c r="G779" s="31" t="s">
        <v>1749</v>
      </c>
      <c r="H779" s="29" t="s">
        <v>18</v>
      </c>
      <c r="I779" s="63">
        <v>0</v>
      </c>
      <c r="J779" s="63"/>
      <c r="K779" s="63">
        <v>0</v>
      </c>
      <c r="L779" s="33" t="e">
        <f>VLOOKUP(F:F,[1]PdC!$J$5:$T$1165,17,0)</f>
        <v>#N/A</v>
      </c>
      <c r="M779" s="46"/>
      <c r="N779" s="22"/>
      <c r="Q779" s="1">
        <f>+IFERROR(VLOOKUP(C779,#REF!,3,0),0)</f>
        <v>0</v>
      </c>
      <c r="T779" s="1" t="e">
        <f>VLOOKUP(F:F,[1]PdC!$F$5:$AE$1164,31,0)</f>
        <v>#REF!</v>
      </c>
      <c r="W779" s="33"/>
    </row>
    <row r="780" spans="1:23" ht="15" customHeight="1" x14ac:dyDescent="0.25">
      <c r="A780" s="28" t="s">
        <v>1737</v>
      </c>
      <c r="B780" s="29" t="s">
        <v>8</v>
      </c>
      <c r="C780" s="70" t="s">
        <v>1734</v>
      </c>
      <c r="D780" s="70">
        <v>72710500180</v>
      </c>
      <c r="E780" s="30" t="s">
        <v>1750</v>
      </c>
      <c r="F780" s="30" t="s">
        <v>1750</v>
      </c>
      <c r="G780" s="31" t="s">
        <v>1751</v>
      </c>
      <c r="H780" s="29" t="s">
        <v>18</v>
      </c>
      <c r="I780" s="63">
        <v>71802.679999999993</v>
      </c>
      <c r="J780" s="63"/>
      <c r="K780" s="63">
        <v>71802.679999999993</v>
      </c>
      <c r="L780" s="33" t="e">
        <f>VLOOKUP(F:F,[1]PdC!$J$5:$T$1165,17,0)</f>
        <v>#N/A</v>
      </c>
      <c r="M780" s="46"/>
      <c r="N780" s="22"/>
      <c r="Q780" s="1">
        <f>+IFERROR(VLOOKUP(C780,#REF!,3,0),0)</f>
        <v>0</v>
      </c>
      <c r="T780" s="1" t="e">
        <f>VLOOKUP(F:F,[1]PdC!$F$5:$AE$1164,31,0)</f>
        <v>#REF!</v>
      </c>
      <c r="W780" s="33"/>
    </row>
    <row r="781" spans="1:23" ht="15" customHeight="1" x14ac:dyDescent="0.25">
      <c r="A781" s="28" t="s">
        <v>1737</v>
      </c>
      <c r="B781" s="29" t="s">
        <v>8</v>
      </c>
      <c r="C781" s="70" t="s">
        <v>1561</v>
      </c>
      <c r="D781" s="70">
        <v>72710500210</v>
      </c>
      <c r="E781" s="30" t="s">
        <v>1752</v>
      </c>
      <c r="F781" s="30" t="s">
        <v>1752</v>
      </c>
      <c r="G781" s="31" t="s">
        <v>1753</v>
      </c>
      <c r="H781" s="29" t="s">
        <v>18</v>
      </c>
      <c r="I781" s="63">
        <v>5550725.1900000004</v>
      </c>
      <c r="J781" s="63"/>
      <c r="K781" s="63">
        <v>5550725.1900000004</v>
      </c>
      <c r="L781" s="33" t="e">
        <f>VLOOKUP(F:F,[1]PdC!$J$5:$T$1165,17,0)</f>
        <v>#N/A</v>
      </c>
      <c r="M781" s="46"/>
      <c r="N781" s="22"/>
      <c r="Q781" s="1">
        <f>+IFERROR(VLOOKUP(C781,#REF!,3,0),0)</f>
        <v>0</v>
      </c>
      <c r="T781" s="1" t="e">
        <f>VLOOKUP(F:F,[1]PdC!$F$5:$AE$1164,31,0)</f>
        <v>#REF!</v>
      </c>
      <c r="W781" s="33"/>
    </row>
    <row r="782" spans="1:23" ht="15" customHeight="1" x14ac:dyDescent="0.25">
      <c r="A782" s="28" t="s">
        <v>1737</v>
      </c>
      <c r="B782" s="29" t="s">
        <v>8</v>
      </c>
      <c r="C782" s="70" t="s">
        <v>1561</v>
      </c>
      <c r="D782" s="70">
        <v>72710500235</v>
      </c>
      <c r="E782" s="30" t="s">
        <v>1754</v>
      </c>
      <c r="F782" s="30"/>
      <c r="G782" s="31" t="s">
        <v>1755</v>
      </c>
      <c r="H782" s="29" t="s">
        <v>18</v>
      </c>
      <c r="I782" s="63">
        <v>0</v>
      </c>
      <c r="J782" s="63"/>
      <c r="K782" s="63">
        <v>0</v>
      </c>
      <c r="L782" s="33" t="e">
        <f>VLOOKUP(F:F,[1]PdC!$J$5:$T$1165,17,0)</f>
        <v>#N/A</v>
      </c>
      <c r="M782" s="46"/>
      <c r="N782" s="22"/>
      <c r="Q782" s="1">
        <f>+IFERROR(VLOOKUP(C782,#REF!,3,0),0)</f>
        <v>0</v>
      </c>
      <c r="T782" s="1" t="e">
        <f>VLOOKUP(F:F,[1]PdC!$F$5:$AE$1164,31,0)</f>
        <v>#REF!</v>
      </c>
      <c r="W782" s="33"/>
    </row>
    <row r="783" spans="1:23" ht="15" customHeight="1" x14ac:dyDescent="0.25">
      <c r="A783" s="28" t="s">
        <v>1737</v>
      </c>
      <c r="B783" s="29" t="s">
        <v>8</v>
      </c>
      <c r="C783" s="70" t="s">
        <v>1561</v>
      </c>
      <c r="D783" s="70">
        <v>72710500245</v>
      </c>
      <c r="E783" s="30" t="s">
        <v>1756</v>
      </c>
      <c r="F783" s="30"/>
      <c r="G783" s="31" t="s">
        <v>1757</v>
      </c>
      <c r="H783" s="29" t="s">
        <v>18</v>
      </c>
      <c r="I783" s="63">
        <v>0</v>
      </c>
      <c r="J783" s="63"/>
      <c r="K783" s="63">
        <v>0</v>
      </c>
      <c r="L783" s="33" t="e">
        <f>VLOOKUP(F:F,[1]PdC!$J$5:$T$1165,17,0)</f>
        <v>#N/A</v>
      </c>
      <c r="M783" s="46"/>
      <c r="N783" s="22"/>
      <c r="Q783" s="1">
        <f>+IFERROR(VLOOKUP(C783,#REF!,3,0),0)</f>
        <v>0</v>
      </c>
      <c r="T783" s="1" t="e">
        <f>VLOOKUP(F:F,[1]PdC!$F$5:$AE$1164,31,0)</f>
        <v>#REF!</v>
      </c>
      <c r="W783" s="33"/>
    </row>
    <row r="784" spans="1:23" ht="15" customHeight="1" x14ac:dyDescent="0.25">
      <c r="A784" s="28" t="s">
        <v>1737</v>
      </c>
      <c r="B784" s="29" t="s">
        <v>8</v>
      </c>
      <c r="C784" s="70" t="s">
        <v>1561</v>
      </c>
      <c r="D784" s="70">
        <v>72710500250</v>
      </c>
      <c r="E784" s="30" t="s">
        <v>1758</v>
      </c>
      <c r="F784" s="30" t="s">
        <v>1758</v>
      </c>
      <c r="G784" s="31" t="s">
        <v>1759</v>
      </c>
      <c r="H784" s="29" t="s">
        <v>18</v>
      </c>
      <c r="I784" s="63">
        <v>110.25</v>
      </c>
      <c r="J784" s="63"/>
      <c r="K784" s="63">
        <v>110.25</v>
      </c>
      <c r="L784" s="33" t="e">
        <f>VLOOKUP(F:F,[1]PdC!$J$5:$T$1165,17,0)</f>
        <v>#N/A</v>
      </c>
      <c r="M784" s="46"/>
      <c r="N784" s="22"/>
      <c r="Q784" s="1">
        <f>+IFERROR(VLOOKUP(C784,#REF!,3,0),0)</f>
        <v>0</v>
      </c>
      <c r="T784" s="1" t="e">
        <f>VLOOKUP(F:F,[1]PdC!$F$5:$AE$1164,31,0)</f>
        <v>#REF!</v>
      </c>
      <c r="W784" s="33"/>
    </row>
    <row r="785" spans="1:23" ht="15" customHeight="1" x14ac:dyDescent="0.25">
      <c r="A785" s="28" t="s">
        <v>1737</v>
      </c>
      <c r="B785" s="29" t="s">
        <v>8</v>
      </c>
      <c r="C785" s="70" t="s">
        <v>1561</v>
      </c>
      <c r="D785" s="70">
        <v>72710500260</v>
      </c>
      <c r="E785" s="30" t="s">
        <v>1760</v>
      </c>
      <c r="F785" s="30" t="s">
        <v>1760</v>
      </c>
      <c r="G785" s="31" t="s">
        <v>1761</v>
      </c>
      <c r="H785" s="29" t="s">
        <v>18</v>
      </c>
      <c r="I785" s="63">
        <v>851.46</v>
      </c>
      <c r="J785" s="63"/>
      <c r="K785" s="63">
        <v>851.46</v>
      </c>
      <c r="L785" s="33" t="e">
        <f>VLOOKUP(F:F,[1]PdC!$J$5:$T$1165,17,0)</f>
        <v>#N/A</v>
      </c>
      <c r="M785" s="46"/>
      <c r="N785" s="22"/>
      <c r="Q785" s="1">
        <f>+IFERROR(VLOOKUP(C785,#REF!,3,0),0)</f>
        <v>0</v>
      </c>
      <c r="T785" s="1" t="e">
        <f>VLOOKUP(F:F,[1]PdC!$F$5:$AE$1164,31,0)</f>
        <v>#REF!</v>
      </c>
      <c r="W785" s="33"/>
    </row>
    <row r="786" spans="1:23" ht="15" customHeight="1" x14ac:dyDescent="0.25">
      <c r="A786" s="16"/>
      <c r="B786" s="29" t="s">
        <v>8</v>
      </c>
      <c r="C786" s="70" t="s">
        <v>1561</v>
      </c>
      <c r="D786" s="70">
        <v>72710500270</v>
      </c>
      <c r="E786" s="30" t="s">
        <v>1762</v>
      </c>
      <c r="F786" s="30" t="s">
        <v>1762</v>
      </c>
      <c r="G786" s="31" t="s">
        <v>1763</v>
      </c>
      <c r="H786" s="29" t="s">
        <v>18</v>
      </c>
      <c r="I786" s="63">
        <v>0</v>
      </c>
      <c r="J786" s="63">
        <v>0</v>
      </c>
      <c r="K786" s="63">
        <v>0</v>
      </c>
      <c r="L786" s="33" t="e">
        <f>VLOOKUP(F:F,[1]PdC!$J$5:$T$1165,17,0)</f>
        <v>#N/A</v>
      </c>
      <c r="M786" s="46"/>
      <c r="N786" s="22"/>
      <c r="Q786" s="1">
        <f>+IFERROR(VLOOKUP(C786,#REF!,3,0),0)</f>
        <v>0</v>
      </c>
      <c r="T786" s="1" t="e">
        <f>VLOOKUP(F:F,[1]PdC!$F$5:$AE$1164,31,0)</f>
        <v>#REF!</v>
      </c>
      <c r="W786" s="33"/>
    </row>
    <row r="787" spans="1:23" ht="15" customHeight="1" x14ac:dyDescent="0.25">
      <c r="A787" s="89"/>
      <c r="B787" s="29" t="s">
        <v>8</v>
      </c>
      <c r="C787" s="70" t="s">
        <v>1561</v>
      </c>
      <c r="D787" s="70">
        <v>72710500280</v>
      </c>
      <c r="E787" s="30" t="s">
        <v>1764</v>
      </c>
      <c r="F787" s="30" t="s">
        <v>1764</v>
      </c>
      <c r="G787" s="31" t="s">
        <v>1765</v>
      </c>
      <c r="H787" s="29" t="s">
        <v>18</v>
      </c>
      <c r="I787" s="63">
        <v>1993633.68</v>
      </c>
      <c r="J787" s="63">
        <v>0</v>
      </c>
      <c r="K787" s="63">
        <v>1993633.68</v>
      </c>
      <c r="L787" s="33" t="e">
        <f>VLOOKUP(F:F,[1]PdC!$J$5:$T$1165,17,0)</f>
        <v>#N/A</v>
      </c>
      <c r="M787" s="46"/>
      <c r="N787" s="22"/>
      <c r="Q787" s="1">
        <f>+IFERROR(VLOOKUP(C787,#REF!,3,0),0)</f>
        <v>0</v>
      </c>
      <c r="T787" s="1" t="e">
        <f>VLOOKUP(F:F,[1]PdC!$F$5:$AE$1164,31,0)</f>
        <v>#REF!</v>
      </c>
      <c r="W787" s="33"/>
    </row>
    <row r="788" spans="1:23" ht="15" customHeight="1" x14ac:dyDescent="0.25">
      <c r="A788" s="28" t="s">
        <v>1737</v>
      </c>
      <c r="B788" s="29" t="s">
        <v>8</v>
      </c>
      <c r="C788" s="70" t="s">
        <v>1561</v>
      </c>
      <c r="D788" s="70"/>
      <c r="E788" s="30" t="s">
        <v>1766</v>
      </c>
      <c r="F788" s="30" t="s">
        <v>1766</v>
      </c>
      <c r="G788" s="31" t="s">
        <v>1767</v>
      </c>
      <c r="H788" s="29" t="s">
        <v>18</v>
      </c>
      <c r="I788" s="63">
        <v>911819.53</v>
      </c>
      <c r="J788" s="63"/>
      <c r="K788" s="63">
        <v>911819.53</v>
      </c>
      <c r="L788" s="33" t="e">
        <f>VLOOKUP(F:F,[1]PdC!$J$5:$T$1165,17,0)</f>
        <v>#N/A</v>
      </c>
      <c r="M788" s="46"/>
      <c r="N788" s="22"/>
      <c r="Q788" s="1">
        <f>+IFERROR(VLOOKUP(C788,#REF!,3,0),0)</f>
        <v>0</v>
      </c>
      <c r="T788" s="1" t="e">
        <f>VLOOKUP(F:F,[1]PdC!$F$5:$AE$1164,31,0)</f>
        <v>#REF!</v>
      </c>
      <c r="W788" s="33"/>
    </row>
    <row r="789" spans="1:23" ht="15" customHeight="1" x14ac:dyDescent="0.25">
      <c r="A789" s="28" t="s">
        <v>1737</v>
      </c>
      <c r="B789" s="29" t="s">
        <v>8</v>
      </c>
      <c r="C789" s="70" t="s">
        <v>1561</v>
      </c>
      <c r="D789" s="70"/>
      <c r="E789" s="30" t="s">
        <v>1768</v>
      </c>
      <c r="F789" s="30" t="s">
        <v>1768</v>
      </c>
      <c r="G789" s="31" t="s">
        <v>1769</v>
      </c>
      <c r="H789" s="29" t="s">
        <v>18</v>
      </c>
      <c r="I789" s="63">
        <v>888949.59</v>
      </c>
      <c r="J789" s="63"/>
      <c r="K789" s="63">
        <v>888949.59</v>
      </c>
      <c r="L789" s="33" t="e">
        <f>VLOOKUP(F:F,[1]PdC!$J$5:$T$1165,17,0)</f>
        <v>#N/A</v>
      </c>
      <c r="M789" s="40"/>
      <c r="N789" s="22"/>
      <c r="Q789" s="1">
        <f>+IFERROR(VLOOKUP(C789,#REF!,3,0),0)</f>
        <v>0</v>
      </c>
      <c r="T789" s="1" t="e">
        <f>VLOOKUP(F:F,[1]PdC!$F$5:$AE$1164,31,0)</f>
        <v>#REF!</v>
      </c>
      <c r="W789" s="33"/>
    </row>
    <row r="790" spans="1:23" ht="15" customHeight="1" x14ac:dyDescent="0.25">
      <c r="A790" s="28" t="s">
        <v>1737</v>
      </c>
      <c r="B790" s="23" t="s">
        <v>8</v>
      </c>
      <c r="C790" s="24"/>
      <c r="D790" s="24">
        <v>727106</v>
      </c>
      <c r="E790" s="25" t="s">
        <v>1770</v>
      </c>
      <c r="F790" s="25"/>
      <c r="G790" s="26" t="s">
        <v>1771</v>
      </c>
      <c r="H790" s="26" t="s">
        <v>11</v>
      </c>
      <c r="I790" s="27">
        <v>0</v>
      </c>
      <c r="J790" s="27"/>
      <c r="K790" s="27">
        <v>0</v>
      </c>
      <c r="L790" s="33" t="e">
        <f>VLOOKUP(F:F,[1]PdC!$J$5:$T$1165,17,0)</f>
        <v>#N/A</v>
      </c>
      <c r="M790" s="46"/>
      <c r="N790" s="22"/>
      <c r="Q790" s="1">
        <f>+IFERROR(VLOOKUP(C790,#REF!,3,0),0)</f>
        <v>0</v>
      </c>
      <c r="T790" s="1" t="e">
        <f>VLOOKUP(F:F,[1]PdC!$F$5:$AE$1164,31,0)</f>
        <v>#REF!</v>
      </c>
      <c r="W790" s="33"/>
    </row>
    <row r="791" spans="1:23" ht="15" customHeight="1" x14ac:dyDescent="0.25">
      <c r="A791" s="28" t="s">
        <v>1737</v>
      </c>
      <c r="B791" s="29" t="s">
        <v>8</v>
      </c>
      <c r="C791" s="70" t="s">
        <v>1772</v>
      </c>
      <c r="D791" s="70">
        <v>72710600110</v>
      </c>
      <c r="E791" s="30" t="s">
        <v>1773</v>
      </c>
      <c r="F791" s="30" t="s">
        <v>1773</v>
      </c>
      <c r="G791" s="31" t="s">
        <v>1774</v>
      </c>
      <c r="H791" s="29" t="s">
        <v>18</v>
      </c>
      <c r="I791" s="63">
        <v>49015.98</v>
      </c>
      <c r="J791" s="63"/>
      <c r="K791" s="63">
        <v>49015.98</v>
      </c>
      <c r="L791" s="33" t="e">
        <f>VLOOKUP(F:F,[1]PdC!$J$5:$T$1165,17,0)</f>
        <v>#N/A</v>
      </c>
      <c r="M791" s="46"/>
      <c r="N791" s="22"/>
      <c r="Q791" s="1">
        <f>+IFERROR(VLOOKUP(C791,#REF!,3,0),0)</f>
        <v>0</v>
      </c>
      <c r="T791" s="1" t="e">
        <f>VLOOKUP(F:F,[1]PdC!$F$5:$AE$1164,31,0)</f>
        <v>#REF!</v>
      </c>
      <c r="W791" s="33"/>
    </row>
    <row r="792" spans="1:23" ht="15" customHeight="1" x14ac:dyDescent="0.25">
      <c r="A792" s="28" t="s">
        <v>1737</v>
      </c>
      <c r="B792" s="29" t="s">
        <v>8</v>
      </c>
      <c r="C792" s="70" t="s">
        <v>1772</v>
      </c>
      <c r="D792" s="70">
        <v>72710600120</v>
      </c>
      <c r="E792" s="30" t="s">
        <v>1775</v>
      </c>
      <c r="F792" s="30" t="s">
        <v>1775</v>
      </c>
      <c r="G792" s="31" t="s">
        <v>1776</v>
      </c>
      <c r="H792" s="29" t="s">
        <v>18</v>
      </c>
      <c r="I792" s="63">
        <v>31277.98</v>
      </c>
      <c r="J792" s="63"/>
      <c r="K792" s="63">
        <v>31277.98</v>
      </c>
      <c r="L792" s="33" t="e">
        <f>VLOOKUP(F:F,[1]PdC!$J$5:$T$1165,17,0)</f>
        <v>#N/A</v>
      </c>
      <c r="M792" s="46"/>
      <c r="N792" s="22"/>
      <c r="Q792" s="1">
        <f>+IFERROR(VLOOKUP(C792,#REF!,3,0),0)</f>
        <v>0</v>
      </c>
      <c r="T792" s="1" t="e">
        <f>VLOOKUP(F:F,[1]PdC!$F$5:$AE$1164,31,0)</f>
        <v>#REF!</v>
      </c>
      <c r="W792" s="33"/>
    </row>
    <row r="793" spans="1:23" ht="15" customHeight="1" x14ac:dyDescent="0.25">
      <c r="A793" s="28" t="s">
        <v>1737</v>
      </c>
      <c r="B793" s="29" t="s">
        <v>8</v>
      </c>
      <c r="C793" s="70" t="s">
        <v>1772</v>
      </c>
      <c r="D793" s="70">
        <v>72710600130</v>
      </c>
      <c r="E793" s="30" t="s">
        <v>1777</v>
      </c>
      <c r="F793" s="30" t="s">
        <v>1777</v>
      </c>
      <c r="G793" s="31" t="s">
        <v>1778</v>
      </c>
      <c r="H793" s="29" t="s">
        <v>18</v>
      </c>
      <c r="I793" s="63">
        <v>0</v>
      </c>
      <c r="J793" s="63"/>
      <c r="K793" s="63">
        <v>0</v>
      </c>
      <c r="L793" s="33"/>
      <c r="M793" s="46"/>
      <c r="N793" s="22"/>
      <c r="Q793" s="1">
        <f>+IFERROR(VLOOKUP(C793,#REF!,3,0),0)</f>
        <v>0</v>
      </c>
      <c r="T793" s="1" t="e">
        <f>VLOOKUP(F:F,[1]PdC!$F$5:$AE$1164,31,0)</f>
        <v>#REF!</v>
      </c>
      <c r="W793" s="33"/>
    </row>
    <row r="794" spans="1:23" ht="15" customHeight="1" x14ac:dyDescent="0.25">
      <c r="A794" s="28" t="s">
        <v>1737</v>
      </c>
      <c r="B794" s="29" t="s">
        <v>8</v>
      </c>
      <c r="C794" s="70" t="s">
        <v>1772</v>
      </c>
      <c r="D794" s="70">
        <v>72710600140</v>
      </c>
      <c r="E794" s="30" t="s">
        <v>1779</v>
      </c>
      <c r="F794" s="30" t="s">
        <v>1779</v>
      </c>
      <c r="G794" s="31" t="s">
        <v>1780</v>
      </c>
      <c r="H794" s="29" t="s">
        <v>18</v>
      </c>
      <c r="I794" s="63">
        <v>2334.96</v>
      </c>
      <c r="J794" s="63"/>
      <c r="K794" s="63">
        <v>2334.96</v>
      </c>
      <c r="L794" s="33"/>
      <c r="M794" s="46"/>
      <c r="N794" s="22"/>
      <c r="Q794" s="1">
        <f>+IFERROR(VLOOKUP(C794,#REF!,3,0),0)</f>
        <v>0</v>
      </c>
      <c r="T794" s="1" t="e">
        <f>VLOOKUP(F:F,[1]PdC!$F$5:$AE$1164,31,0)</f>
        <v>#REF!</v>
      </c>
      <c r="W794" s="33"/>
    </row>
    <row r="795" spans="1:23" ht="15" customHeight="1" x14ac:dyDescent="0.25">
      <c r="A795" s="28" t="s">
        <v>1737</v>
      </c>
      <c r="B795" s="29" t="s">
        <v>8</v>
      </c>
      <c r="C795" s="70" t="s">
        <v>1772</v>
      </c>
      <c r="D795" s="70">
        <v>72710600150</v>
      </c>
      <c r="E795" s="30" t="s">
        <v>1781</v>
      </c>
      <c r="F795" s="30" t="s">
        <v>1781</v>
      </c>
      <c r="G795" s="31" t="s">
        <v>1782</v>
      </c>
      <c r="H795" s="29" t="s">
        <v>18</v>
      </c>
      <c r="I795" s="63">
        <v>0</v>
      </c>
      <c r="J795" s="63"/>
      <c r="K795" s="63">
        <v>0</v>
      </c>
      <c r="L795" s="33"/>
      <c r="M795" s="46"/>
      <c r="N795" s="22"/>
      <c r="Q795" s="1">
        <f>+IFERROR(VLOOKUP(C795,#REF!,3,0),0)</f>
        <v>0</v>
      </c>
      <c r="T795" s="1" t="e">
        <f>VLOOKUP(F:F,[1]PdC!$F$5:$AE$1164,31,0)</f>
        <v>#REF!</v>
      </c>
      <c r="W795" s="33"/>
    </row>
    <row r="796" spans="1:23" ht="15" customHeight="1" x14ac:dyDescent="0.25">
      <c r="A796" s="28" t="s">
        <v>1737</v>
      </c>
      <c r="B796" s="29" t="s">
        <v>8</v>
      </c>
      <c r="C796" s="70" t="s">
        <v>1772</v>
      </c>
      <c r="D796" s="70">
        <v>72710600160</v>
      </c>
      <c r="E796" s="30" t="s">
        <v>1783</v>
      </c>
      <c r="F796" s="30" t="s">
        <v>1783</v>
      </c>
      <c r="G796" s="31" t="s">
        <v>1784</v>
      </c>
      <c r="H796" s="29" t="s">
        <v>18</v>
      </c>
      <c r="I796" s="63">
        <v>0</v>
      </c>
      <c r="J796" s="63"/>
      <c r="K796" s="63">
        <v>0</v>
      </c>
      <c r="L796" s="33"/>
      <c r="M796" s="46"/>
      <c r="N796" s="22"/>
      <c r="Q796" s="1">
        <f>+IFERROR(VLOOKUP(C796,#REF!,3,0),0)</f>
        <v>0</v>
      </c>
      <c r="T796" s="1" t="e">
        <f>VLOOKUP(F:F,[1]PdC!$F$5:$AE$1164,31,0)</f>
        <v>#REF!</v>
      </c>
      <c r="W796" s="33"/>
    </row>
    <row r="797" spans="1:23" ht="15" customHeight="1" x14ac:dyDescent="0.25">
      <c r="A797" s="28" t="s">
        <v>1737</v>
      </c>
      <c r="B797" s="29" t="s">
        <v>8</v>
      </c>
      <c r="C797" s="70" t="s">
        <v>1772</v>
      </c>
      <c r="D797" s="70">
        <v>72710600170</v>
      </c>
      <c r="E797" s="30" t="s">
        <v>1785</v>
      </c>
      <c r="F797" s="30" t="s">
        <v>1785</v>
      </c>
      <c r="G797" s="31" t="s">
        <v>1786</v>
      </c>
      <c r="H797" s="29" t="s">
        <v>18</v>
      </c>
      <c r="I797" s="63">
        <v>0</v>
      </c>
      <c r="J797" s="63"/>
      <c r="K797" s="63">
        <v>0</v>
      </c>
      <c r="L797" s="33" t="e">
        <f>VLOOKUP(F:F,[1]PdC!$J$5:$T$1165,17,0)</f>
        <v>#N/A</v>
      </c>
      <c r="M797" s="46"/>
      <c r="N797" s="22"/>
      <c r="Q797" s="1">
        <f>+IFERROR(VLOOKUP(C797,#REF!,3,0),0)</f>
        <v>0</v>
      </c>
      <c r="T797" s="1" t="e">
        <f>VLOOKUP(F:F,[1]PdC!$F$5:$AE$1164,31,0)</f>
        <v>#REF!</v>
      </c>
      <c r="W797" s="33"/>
    </row>
    <row r="798" spans="1:23" ht="15" customHeight="1" x14ac:dyDescent="0.25">
      <c r="A798" s="28" t="s">
        <v>1737</v>
      </c>
      <c r="B798" s="29" t="s">
        <v>8</v>
      </c>
      <c r="C798" s="70" t="s">
        <v>1772</v>
      </c>
      <c r="D798" s="70">
        <v>72710600180</v>
      </c>
      <c r="E798" s="30" t="s">
        <v>1787</v>
      </c>
      <c r="F798" s="30" t="s">
        <v>1787</v>
      </c>
      <c r="G798" s="31" t="s">
        <v>1788</v>
      </c>
      <c r="H798" s="29" t="s">
        <v>18</v>
      </c>
      <c r="I798" s="63">
        <v>22489.06</v>
      </c>
      <c r="J798" s="63"/>
      <c r="K798" s="63">
        <v>22489.06</v>
      </c>
      <c r="L798" s="33" t="e">
        <f>VLOOKUP(F:F,[1]PdC!$J$5:$T$1165,17,0)</f>
        <v>#N/A</v>
      </c>
      <c r="M798" s="46"/>
      <c r="N798" s="22"/>
      <c r="Q798" s="1">
        <f>+IFERROR(VLOOKUP(C798,#REF!,3,0),0)</f>
        <v>0</v>
      </c>
      <c r="T798" s="1" t="e">
        <f>VLOOKUP(F:F,[1]PdC!$F$5:$AE$1164,31,0)</f>
        <v>#REF!</v>
      </c>
      <c r="W798" s="33"/>
    </row>
    <row r="799" spans="1:23" ht="15" customHeight="1" x14ac:dyDescent="0.25">
      <c r="A799" s="28" t="s">
        <v>1737</v>
      </c>
      <c r="B799" s="29" t="s">
        <v>8</v>
      </c>
      <c r="C799" s="70" t="s">
        <v>1578</v>
      </c>
      <c r="D799" s="70">
        <v>72710600210</v>
      </c>
      <c r="E799" s="30" t="s">
        <v>1789</v>
      </c>
      <c r="F799" s="30" t="s">
        <v>1789</v>
      </c>
      <c r="G799" s="31" t="s">
        <v>1790</v>
      </c>
      <c r="H799" s="29" t="s">
        <v>18</v>
      </c>
      <c r="I799" s="63">
        <v>26509.14</v>
      </c>
      <c r="J799" s="63"/>
      <c r="K799" s="63">
        <v>26509.14</v>
      </c>
      <c r="L799" s="33" t="e">
        <f>VLOOKUP(F:F,[1]PdC!$J$5:$T$1165,17,0)</f>
        <v>#N/A</v>
      </c>
      <c r="M799" s="46"/>
      <c r="N799" s="22"/>
      <c r="Q799" s="1">
        <f>+IFERROR(VLOOKUP(C799,#REF!,3,0),0)</f>
        <v>0</v>
      </c>
      <c r="T799" s="1" t="e">
        <f>VLOOKUP(F:F,[1]PdC!$F$5:$AE$1164,31,0)</f>
        <v>#REF!</v>
      </c>
      <c r="W799" s="33"/>
    </row>
    <row r="800" spans="1:23" ht="15" customHeight="1" x14ac:dyDescent="0.25">
      <c r="A800" s="28" t="s">
        <v>1737</v>
      </c>
      <c r="B800" s="29" t="s">
        <v>8</v>
      </c>
      <c r="C800" s="70" t="s">
        <v>1578</v>
      </c>
      <c r="D800" s="70">
        <v>72710600235</v>
      </c>
      <c r="E800" s="30" t="s">
        <v>1791</v>
      </c>
      <c r="F800" s="30"/>
      <c r="G800" s="31" t="s">
        <v>1792</v>
      </c>
      <c r="H800" s="29" t="s">
        <v>18</v>
      </c>
      <c r="I800" s="63">
        <v>0</v>
      </c>
      <c r="J800" s="63"/>
      <c r="K800" s="63">
        <v>0</v>
      </c>
      <c r="L800" s="33" t="e">
        <f>VLOOKUP(F:F,[1]PdC!$J$5:$T$1165,17,0)</f>
        <v>#N/A</v>
      </c>
      <c r="M800" s="46"/>
      <c r="N800" s="22"/>
      <c r="Q800" s="1">
        <f>+IFERROR(VLOOKUP(C800,#REF!,3,0),0)</f>
        <v>0</v>
      </c>
      <c r="T800" s="1" t="e">
        <f>VLOOKUP(F:F,[1]PdC!$F$5:$AE$1164,31,0)</f>
        <v>#REF!</v>
      </c>
      <c r="W800" s="33"/>
    </row>
    <row r="801" spans="1:23" ht="15" customHeight="1" x14ac:dyDescent="0.25">
      <c r="A801" s="28" t="s">
        <v>1737</v>
      </c>
      <c r="B801" s="29" t="s">
        <v>8</v>
      </c>
      <c r="C801" s="70" t="s">
        <v>1578</v>
      </c>
      <c r="D801" s="70">
        <v>72710600245</v>
      </c>
      <c r="E801" s="30" t="s">
        <v>1793</v>
      </c>
      <c r="F801" s="30"/>
      <c r="G801" s="31" t="s">
        <v>1794</v>
      </c>
      <c r="H801" s="29" t="s">
        <v>18</v>
      </c>
      <c r="I801" s="63">
        <v>0</v>
      </c>
      <c r="J801" s="63"/>
      <c r="K801" s="63">
        <v>0</v>
      </c>
      <c r="L801" s="33" t="e">
        <f>VLOOKUP(F:F,[1]PdC!$J$5:$T$1165,17,0)</f>
        <v>#N/A</v>
      </c>
      <c r="M801" s="46"/>
      <c r="N801" s="22"/>
      <c r="Q801" s="1">
        <f>+IFERROR(VLOOKUP(C801,#REF!,3,0),0)</f>
        <v>0</v>
      </c>
      <c r="T801" s="1" t="e">
        <f>VLOOKUP(F:F,[1]PdC!$F$5:$AE$1164,31,0)</f>
        <v>#REF!</v>
      </c>
      <c r="W801" s="33"/>
    </row>
    <row r="802" spans="1:23" ht="15" customHeight="1" x14ac:dyDescent="0.25">
      <c r="A802" s="28" t="s">
        <v>1737</v>
      </c>
      <c r="B802" s="29" t="s">
        <v>8</v>
      </c>
      <c r="C802" s="70" t="s">
        <v>1578</v>
      </c>
      <c r="D802" s="70">
        <v>72710600250</v>
      </c>
      <c r="E802" s="30" t="s">
        <v>1795</v>
      </c>
      <c r="F802" s="30" t="s">
        <v>1795</v>
      </c>
      <c r="G802" s="31" t="s">
        <v>1796</v>
      </c>
      <c r="H802" s="29" t="s">
        <v>18</v>
      </c>
      <c r="I802" s="63">
        <v>0</v>
      </c>
      <c r="J802" s="63"/>
      <c r="K802" s="63">
        <v>0</v>
      </c>
      <c r="L802" s="33" t="e">
        <f>VLOOKUP(F:F,[1]PdC!$J$5:$T$1165,17,0)</f>
        <v>#N/A</v>
      </c>
      <c r="M802" s="46"/>
      <c r="N802" s="22"/>
      <c r="Q802" s="1">
        <f>+IFERROR(VLOOKUP(C802,#REF!,3,0),0)</f>
        <v>0</v>
      </c>
      <c r="T802" s="1" t="e">
        <f>VLOOKUP(F:F,[1]PdC!$F$5:$AE$1164,31,0)</f>
        <v>#REF!</v>
      </c>
      <c r="W802" s="33"/>
    </row>
    <row r="803" spans="1:23" ht="15" customHeight="1" x14ac:dyDescent="0.25">
      <c r="A803" s="28" t="s">
        <v>1737</v>
      </c>
      <c r="B803" s="29" t="s">
        <v>8</v>
      </c>
      <c r="C803" s="70" t="s">
        <v>1578</v>
      </c>
      <c r="D803" s="70">
        <v>72710600260</v>
      </c>
      <c r="E803" s="30" t="s">
        <v>1797</v>
      </c>
      <c r="F803" s="30" t="s">
        <v>1797</v>
      </c>
      <c r="G803" s="31" t="s">
        <v>1798</v>
      </c>
      <c r="H803" s="29" t="s">
        <v>18</v>
      </c>
      <c r="I803" s="63">
        <v>0</v>
      </c>
      <c r="J803" s="63"/>
      <c r="K803" s="63">
        <v>0</v>
      </c>
      <c r="L803" s="33" t="e">
        <f>VLOOKUP(F:F,[1]PdC!$J$5:$T$1165,17,0)</f>
        <v>#N/A</v>
      </c>
      <c r="M803" s="46"/>
      <c r="N803" s="22"/>
      <c r="Q803" s="1">
        <f>+IFERROR(VLOOKUP(C803,#REF!,3,0),0)</f>
        <v>0</v>
      </c>
      <c r="T803" s="1" t="e">
        <f>VLOOKUP(F:F,[1]PdC!$F$5:$AE$1164,31,0)</f>
        <v>#REF!</v>
      </c>
      <c r="W803" s="33"/>
    </row>
    <row r="804" spans="1:23" ht="15" customHeight="1" x14ac:dyDescent="0.25">
      <c r="A804" s="28" t="s">
        <v>1737</v>
      </c>
      <c r="B804" s="29" t="s">
        <v>8</v>
      </c>
      <c r="C804" s="70" t="s">
        <v>1578</v>
      </c>
      <c r="D804" s="70">
        <v>72710600270</v>
      </c>
      <c r="E804" s="30" t="s">
        <v>1799</v>
      </c>
      <c r="F804" s="30" t="s">
        <v>1799</v>
      </c>
      <c r="G804" s="31" t="s">
        <v>1800</v>
      </c>
      <c r="H804" s="29" t="s">
        <v>18</v>
      </c>
      <c r="I804" s="63">
        <v>0</v>
      </c>
      <c r="J804" s="63"/>
      <c r="K804" s="63">
        <v>0</v>
      </c>
      <c r="L804" s="33" t="e">
        <f>VLOOKUP(F:F,[1]PdC!$J$5:$T$1165,17,0)</f>
        <v>#N/A</v>
      </c>
      <c r="M804" s="46"/>
      <c r="N804" s="22"/>
      <c r="Q804" s="1">
        <f>+IFERROR(VLOOKUP(C804,#REF!,3,0),0)</f>
        <v>0</v>
      </c>
      <c r="T804" s="1" t="e">
        <f>VLOOKUP(F:F,[1]PdC!$F$5:$AE$1164,31,0)</f>
        <v>#REF!</v>
      </c>
      <c r="W804" s="33"/>
    </row>
    <row r="805" spans="1:23" ht="15" customHeight="1" x14ac:dyDescent="0.25">
      <c r="A805" s="28" t="s">
        <v>1737</v>
      </c>
      <c r="B805" s="29" t="s">
        <v>8</v>
      </c>
      <c r="C805" s="70" t="s">
        <v>1578</v>
      </c>
      <c r="D805" s="70">
        <v>72710600280</v>
      </c>
      <c r="E805" s="30" t="s">
        <v>1801</v>
      </c>
      <c r="F805" s="30" t="s">
        <v>1801</v>
      </c>
      <c r="G805" s="31" t="s">
        <v>1802</v>
      </c>
      <c r="H805" s="29" t="s">
        <v>18</v>
      </c>
      <c r="I805" s="63">
        <v>17411.86</v>
      </c>
      <c r="J805" s="63"/>
      <c r="K805" s="63">
        <v>17411.86</v>
      </c>
      <c r="L805" s="33"/>
      <c r="M805" s="46"/>
      <c r="N805" s="22"/>
      <c r="Q805" s="1">
        <f>+IFERROR(VLOOKUP(C805,#REF!,3,0),0)</f>
        <v>0</v>
      </c>
      <c r="T805" s="1" t="e">
        <f>VLOOKUP(F:F,[1]PdC!$F$5:$AE$1164,31,0)</f>
        <v>#REF!</v>
      </c>
      <c r="W805" s="33"/>
    </row>
    <row r="806" spans="1:23" ht="15" customHeight="1" x14ac:dyDescent="0.25">
      <c r="A806" s="28" t="s">
        <v>1737</v>
      </c>
      <c r="B806" s="29" t="s">
        <v>8</v>
      </c>
      <c r="C806" s="70" t="s">
        <v>1578</v>
      </c>
      <c r="D806" s="70"/>
      <c r="E806" s="30" t="s">
        <v>1803</v>
      </c>
      <c r="F806" s="30" t="s">
        <v>1803</v>
      </c>
      <c r="G806" s="31" t="s">
        <v>1804</v>
      </c>
      <c r="H806" s="29" t="s">
        <v>18</v>
      </c>
      <c r="I806" s="63">
        <v>20173</v>
      </c>
      <c r="J806" s="63"/>
      <c r="K806" s="63">
        <v>20173</v>
      </c>
      <c r="L806" s="33" t="e">
        <f>VLOOKUP(F:F,[1]PdC!$J$5:$T$1165,17,0)</f>
        <v>#N/A</v>
      </c>
      <c r="M806" s="46"/>
      <c r="N806" s="22"/>
      <c r="Q806" s="1">
        <f>+IFERROR(VLOOKUP(C806,#REF!,3,0),0)</f>
        <v>0</v>
      </c>
      <c r="T806" s="1" t="e">
        <f>VLOOKUP(F:F,[1]PdC!$F$5:$AE$1164,31,0)</f>
        <v>#REF!</v>
      </c>
      <c r="W806" s="33"/>
    </row>
    <row r="807" spans="1:23" ht="15" customHeight="1" x14ac:dyDescent="0.25">
      <c r="A807" s="28" t="s">
        <v>1737</v>
      </c>
      <c r="B807" s="29" t="s">
        <v>8</v>
      </c>
      <c r="C807" s="70" t="s">
        <v>1578</v>
      </c>
      <c r="D807" s="70"/>
      <c r="E807" s="30" t="s">
        <v>1805</v>
      </c>
      <c r="F807" s="30" t="s">
        <v>1805</v>
      </c>
      <c r="G807" s="31" t="s">
        <v>1806</v>
      </c>
      <c r="H807" s="29" t="s">
        <v>18</v>
      </c>
      <c r="I807" s="63">
        <v>19667.03</v>
      </c>
      <c r="J807" s="63"/>
      <c r="K807" s="63">
        <v>19667.03</v>
      </c>
      <c r="L807" s="33" t="e">
        <f>VLOOKUP(F:F,[1]PdC!$J$5:$T$1165,17,0)</f>
        <v>#N/A</v>
      </c>
      <c r="M807" s="46"/>
      <c r="N807" s="22"/>
      <c r="Q807" s="1">
        <f>+IFERROR(VLOOKUP(C807,#REF!,3,0),0)</f>
        <v>0</v>
      </c>
      <c r="T807" s="1" t="e">
        <f>VLOOKUP(F:F,[1]PdC!$F$5:$AE$1164,31,0)</f>
        <v>#REF!</v>
      </c>
      <c r="W807" s="33"/>
    </row>
    <row r="808" spans="1:23" ht="15" customHeight="1" x14ac:dyDescent="0.25">
      <c r="A808" s="28" t="s">
        <v>1737</v>
      </c>
      <c r="B808" s="23" t="s">
        <v>8</v>
      </c>
      <c r="C808" s="24"/>
      <c r="D808" s="24">
        <v>727107</v>
      </c>
      <c r="E808" s="25" t="s">
        <v>1807</v>
      </c>
      <c r="F808" s="25"/>
      <c r="G808" s="26" t="s">
        <v>1808</v>
      </c>
      <c r="H808" s="26" t="s">
        <v>11</v>
      </c>
      <c r="I808" s="27">
        <v>0</v>
      </c>
      <c r="J808" s="27"/>
      <c r="K808" s="27">
        <v>0</v>
      </c>
      <c r="L808" s="33" t="e">
        <f>VLOOKUP(F:F,[1]PdC!$J$5:$T$1165,17,0)</f>
        <v>#N/A</v>
      </c>
      <c r="M808" s="46"/>
      <c r="N808" s="22"/>
      <c r="Q808" s="1">
        <f>+IFERROR(VLOOKUP(C808,#REF!,3,0),0)</f>
        <v>0</v>
      </c>
      <c r="T808" s="1" t="e">
        <f>VLOOKUP(F:F,[1]PdC!$F$5:$AE$1164,31,0)</f>
        <v>#REF!</v>
      </c>
      <c r="W808" s="33"/>
    </row>
    <row r="809" spans="1:23" ht="15" customHeight="1" x14ac:dyDescent="0.25">
      <c r="A809" s="28" t="s">
        <v>1737</v>
      </c>
      <c r="B809" s="29" t="s">
        <v>8</v>
      </c>
      <c r="C809" s="70" t="s">
        <v>1809</v>
      </c>
      <c r="D809" s="70">
        <v>72710700110</v>
      </c>
      <c r="E809" s="30" t="s">
        <v>1810</v>
      </c>
      <c r="F809" s="30" t="s">
        <v>1810</v>
      </c>
      <c r="G809" s="31" t="s">
        <v>1811</v>
      </c>
      <c r="H809" s="29" t="s">
        <v>18</v>
      </c>
      <c r="I809" s="63">
        <v>0</v>
      </c>
      <c r="J809" s="63"/>
      <c r="K809" s="63">
        <v>0</v>
      </c>
      <c r="L809" s="33" t="e">
        <f>VLOOKUP(F:F,[1]PdC!$J$5:$T$1165,17,0)</f>
        <v>#N/A</v>
      </c>
      <c r="M809" s="46"/>
      <c r="N809" s="22"/>
      <c r="Q809" s="1">
        <f>+IFERROR(VLOOKUP(C809,#REF!,3,0),0)</f>
        <v>0</v>
      </c>
      <c r="T809" s="1" t="e">
        <f>VLOOKUP(F:F,[1]PdC!$F$5:$AE$1164,31,0)</f>
        <v>#REF!</v>
      </c>
      <c r="W809" s="33"/>
    </row>
    <row r="810" spans="1:23" ht="15" customHeight="1" x14ac:dyDescent="0.25">
      <c r="A810" s="28" t="s">
        <v>1737</v>
      </c>
      <c r="B810" s="29" t="s">
        <v>8</v>
      </c>
      <c r="C810" s="70" t="s">
        <v>1809</v>
      </c>
      <c r="D810" s="70">
        <v>72710700120</v>
      </c>
      <c r="E810" s="30" t="s">
        <v>1812</v>
      </c>
      <c r="F810" s="30" t="s">
        <v>1812</v>
      </c>
      <c r="G810" s="31" t="s">
        <v>1813</v>
      </c>
      <c r="H810" s="29" t="s">
        <v>18</v>
      </c>
      <c r="I810" s="63">
        <v>0</v>
      </c>
      <c r="J810" s="63"/>
      <c r="K810" s="63">
        <v>0</v>
      </c>
      <c r="L810" s="33" t="e">
        <f>VLOOKUP(F:F,[1]PdC!$J$5:$T$1165,17,0)</f>
        <v>#N/A</v>
      </c>
      <c r="M810" s="46"/>
      <c r="N810" s="22"/>
      <c r="Q810" s="1">
        <f>+IFERROR(VLOOKUP(C810,#REF!,3,0),0)</f>
        <v>0</v>
      </c>
      <c r="T810" s="1" t="e">
        <f>VLOOKUP(F:F,[1]PdC!$F$5:$AE$1164,31,0)</f>
        <v>#REF!</v>
      </c>
      <c r="W810" s="33"/>
    </row>
    <row r="811" spans="1:23" ht="15" customHeight="1" x14ac:dyDescent="0.25">
      <c r="A811" s="28" t="s">
        <v>1737</v>
      </c>
      <c r="B811" s="29" t="s">
        <v>8</v>
      </c>
      <c r="C811" s="70" t="s">
        <v>1809</v>
      </c>
      <c r="D811" s="70">
        <v>72710700130</v>
      </c>
      <c r="E811" s="30" t="s">
        <v>1814</v>
      </c>
      <c r="F811" s="30" t="s">
        <v>1814</v>
      </c>
      <c r="G811" s="31" t="s">
        <v>1815</v>
      </c>
      <c r="H811" s="29" t="s">
        <v>18</v>
      </c>
      <c r="I811" s="63">
        <v>0</v>
      </c>
      <c r="J811" s="63"/>
      <c r="K811" s="63">
        <v>0</v>
      </c>
      <c r="L811" s="33" t="e">
        <f>VLOOKUP(F:F,[1]PdC!$J$5:$T$1165,17,0)</f>
        <v>#N/A</v>
      </c>
      <c r="M811" s="46"/>
      <c r="N811" s="22"/>
      <c r="Q811" s="1">
        <f>+IFERROR(VLOOKUP(C811,#REF!,3,0),0)</f>
        <v>0</v>
      </c>
      <c r="T811" s="1" t="e">
        <f>VLOOKUP(F:F,[1]PdC!$F$5:$AE$1164,31,0)</f>
        <v>#REF!</v>
      </c>
      <c r="W811" s="33"/>
    </row>
    <row r="812" spans="1:23" ht="15" customHeight="1" x14ac:dyDescent="0.25">
      <c r="A812" s="28" t="s">
        <v>1737</v>
      </c>
      <c r="B812" s="29" t="s">
        <v>8</v>
      </c>
      <c r="C812" s="70" t="s">
        <v>1809</v>
      </c>
      <c r="D812" s="70">
        <v>72710700140</v>
      </c>
      <c r="E812" s="30" t="s">
        <v>1816</v>
      </c>
      <c r="F812" s="30" t="s">
        <v>1816</v>
      </c>
      <c r="G812" s="31" t="s">
        <v>1817</v>
      </c>
      <c r="H812" s="29" t="s">
        <v>18</v>
      </c>
      <c r="I812" s="63">
        <v>0</v>
      </c>
      <c r="J812" s="63"/>
      <c r="K812" s="63">
        <v>0</v>
      </c>
      <c r="L812" s="33" t="e">
        <f>VLOOKUP(F:F,[1]PdC!$J$5:$T$1165,17,0)</f>
        <v>#N/A</v>
      </c>
      <c r="M812" s="46"/>
      <c r="N812" s="22"/>
      <c r="Q812" s="1">
        <f>+IFERROR(VLOOKUP(C812,#REF!,3,0),0)</f>
        <v>0</v>
      </c>
      <c r="T812" s="1" t="e">
        <f>VLOOKUP(F:F,[1]PdC!$F$5:$AE$1164,31,0)</f>
        <v>#REF!</v>
      </c>
      <c r="W812" s="33"/>
    </row>
    <row r="813" spans="1:23" ht="15" customHeight="1" x14ac:dyDescent="0.25">
      <c r="A813" s="28" t="s">
        <v>1737</v>
      </c>
      <c r="B813" s="29" t="s">
        <v>8</v>
      </c>
      <c r="C813" s="70" t="s">
        <v>1809</v>
      </c>
      <c r="D813" s="70">
        <v>72710700150</v>
      </c>
      <c r="E813" s="30" t="s">
        <v>1818</v>
      </c>
      <c r="F813" s="30" t="s">
        <v>1818</v>
      </c>
      <c r="G813" s="31" t="s">
        <v>1819</v>
      </c>
      <c r="H813" s="29" t="s">
        <v>18</v>
      </c>
      <c r="I813" s="63">
        <v>0</v>
      </c>
      <c r="J813" s="63"/>
      <c r="K813" s="63">
        <v>0</v>
      </c>
      <c r="L813" s="33" t="e">
        <f>VLOOKUP(F:F,[1]PdC!$J$5:$T$1165,17,0)</f>
        <v>#N/A</v>
      </c>
      <c r="M813" s="46"/>
      <c r="N813" s="22"/>
      <c r="Q813" s="1">
        <f>+IFERROR(VLOOKUP(C813,#REF!,3,0),0)</f>
        <v>0</v>
      </c>
      <c r="T813" s="1" t="e">
        <f>VLOOKUP(F:F,[1]PdC!$F$5:$AE$1164,31,0)</f>
        <v>#REF!</v>
      </c>
      <c r="W813" s="33"/>
    </row>
    <row r="814" spans="1:23" ht="15" customHeight="1" x14ac:dyDescent="0.25">
      <c r="A814" s="28" t="s">
        <v>1737</v>
      </c>
      <c r="B814" s="29" t="s">
        <v>8</v>
      </c>
      <c r="C814" s="70" t="s">
        <v>1809</v>
      </c>
      <c r="D814" s="70">
        <v>72710700160</v>
      </c>
      <c r="E814" s="30" t="s">
        <v>1820</v>
      </c>
      <c r="F814" s="30" t="s">
        <v>1820</v>
      </c>
      <c r="G814" s="31" t="s">
        <v>1821</v>
      </c>
      <c r="H814" s="29" t="s">
        <v>18</v>
      </c>
      <c r="I814" s="63">
        <v>0</v>
      </c>
      <c r="J814" s="63"/>
      <c r="K814" s="63">
        <v>0</v>
      </c>
      <c r="L814" s="33" t="e">
        <f>VLOOKUP(F:F,[1]PdC!$J$5:$T$1165,17,0)</f>
        <v>#N/A</v>
      </c>
      <c r="M814" s="46"/>
      <c r="N814" s="22"/>
      <c r="Q814" s="1">
        <f>+IFERROR(VLOOKUP(C814,#REF!,3,0),0)</f>
        <v>0</v>
      </c>
      <c r="T814" s="1" t="e">
        <f>VLOOKUP(F:F,[1]PdC!$F$5:$AE$1164,31,0)</f>
        <v>#REF!</v>
      </c>
      <c r="W814" s="33"/>
    </row>
    <row r="815" spans="1:23" ht="15" customHeight="1" x14ac:dyDescent="0.25">
      <c r="A815" s="28" t="s">
        <v>1737</v>
      </c>
      <c r="B815" s="29" t="s">
        <v>8</v>
      </c>
      <c r="C815" s="70" t="s">
        <v>1809</v>
      </c>
      <c r="D815" s="70">
        <v>72710700170</v>
      </c>
      <c r="E815" s="30" t="s">
        <v>1822</v>
      </c>
      <c r="F815" s="30" t="s">
        <v>1822</v>
      </c>
      <c r="G815" s="31" t="s">
        <v>1823</v>
      </c>
      <c r="H815" s="29" t="s">
        <v>18</v>
      </c>
      <c r="I815" s="63">
        <v>0</v>
      </c>
      <c r="J815" s="63"/>
      <c r="K815" s="63">
        <v>0</v>
      </c>
      <c r="L815" s="33" t="e">
        <f>VLOOKUP(F:F,[1]PdC!$J$5:$T$1165,17,0)</f>
        <v>#N/A</v>
      </c>
      <c r="M815" s="46"/>
      <c r="N815" s="22"/>
      <c r="Q815" s="1">
        <f>+IFERROR(VLOOKUP(C815,#REF!,3,0),0)</f>
        <v>0</v>
      </c>
      <c r="T815" s="1" t="e">
        <f>VLOOKUP(F:F,[1]PdC!$F$5:$AE$1164,31,0)</f>
        <v>#REF!</v>
      </c>
      <c r="W815" s="33"/>
    </row>
    <row r="816" spans="1:23" ht="15" customHeight="1" x14ac:dyDescent="0.25">
      <c r="A816" s="28" t="s">
        <v>1737</v>
      </c>
      <c r="B816" s="29" t="s">
        <v>8</v>
      </c>
      <c r="C816" s="70" t="s">
        <v>1809</v>
      </c>
      <c r="D816" s="70">
        <v>72710700180</v>
      </c>
      <c r="E816" s="30" t="s">
        <v>1824</v>
      </c>
      <c r="F816" s="30" t="s">
        <v>1824</v>
      </c>
      <c r="G816" s="31" t="s">
        <v>1825</v>
      </c>
      <c r="H816" s="29" t="s">
        <v>18</v>
      </c>
      <c r="I816" s="63">
        <v>0</v>
      </c>
      <c r="J816" s="63"/>
      <c r="K816" s="63">
        <v>0</v>
      </c>
      <c r="L816" s="33" t="e">
        <f>VLOOKUP(F:F,[1]PdC!$J$5:$T$1165,17,0)</f>
        <v>#N/A</v>
      </c>
      <c r="M816" s="46"/>
      <c r="N816" s="22"/>
      <c r="Q816" s="1">
        <f>+IFERROR(VLOOKUP(C816,#REF!,3,0),0)</f>
        <v>0</v>
      </c>
      <c r="T816" s="1" t="e">
        <f>VLOOKUP(F:F,[1]PdC!$F$5:$AE$1164,31,0)</f>
        <v>#REF!</v>
      </c>
      <c r="W816" s="33"/>
    </row>
    <row r="817" spans="1:23" ht="15" customHeight="1" x14ac:dyDescent="0.25">
      <c r="A817" s="28" t="s">
        <v>1737</v>
      </c>
      <c r="B817" s="29" t="s">
        <v>8</v>
      </c>
      <c r="C817" s="70" t="s">
        <v>1595</v>
      </c>
      <c r="D817" s="70">
        <v>72710700210</v>
      </c>
      <c r="E817" s="30" t="s">
        <v>1826</v>
      </c>
      <c r="F817" s="30" t="s">
        <v>1826</v>
      </c>
      <c r="G817" s="31" t="s">
        <v>1827</v>
      </c>
      <c r="H817" s="29" t="s">
        <v>18</v>
      </c>
      <c r="I817" s="63">
        <v>0</v>
      </c>
      <c r="J817" s="63"/>
      <c r="K817" s="63">
        <v>0</v>
      </c>
      <c r="L817" s="33" t="e">
        <f>VLOOKUP(F:F,[1]PdC!$J$5:$T$1165,17,0)</f>
        <v>#N/A</v>
      </c>
      <c r="M817" s="46"/>
      <c r="N817" s="22"/>
      <c r="Q817" s="1">
        <f>+IFERROR(VLOOKUP(C817,#REF!,3,0),0)</f>
        <v>0</v>
      </c>
      <c r="T817" s="1" t="e">
        <f>VLOOKUP(F:F,[1]PdC!$F$5:$AE$1164,31,0)</f>
        <v>#REF!</v>
      </c>
      <c r="W817" s="33"/>
    </row>
    <row r="818" spans="1:23" ht="15" customHeight="1" x14ac:dyDescent="0.25">
      <c r="A818" s="28" t="s">
        <v>1737</v>
      </c>
      <c r="B818" s="29" t="s">
        <v>8</v>
      </c>
      <c r="C818" s="70" t="s">
        <v>1595</v>
      </c>
      <c r="D818" s="70">
        <v>72710700235</v>
      </c>
      <c r="E818" s="30" t="s">
        <v>1828</v>
      </c>
      <c r="F818" s="30"/>
      <c r="G818" s="31" t="s">
        <v>1829</v>
      </c>
      <c r="H818" s="29" t="s">
        <v>18</v>
      </c>
      <c r="I818" s="63">
        <v>0</v>
      </c>
      <c r="J818" s="63"/>
      <c r="K818" s="63">
        <v>0</v>
      </c>
      <c r="L818" s="33" t="e">
        <f>VLOOKUP(F:F,[1]PdC!$J$5:$T$1165,17,0)</f>
        <v>#N/A</v>
      </c>
      <c r="M818" s="46"/>
      <c r="N818" s="22"/>
      <c r="Q818" s="1">
        <f>+IFERROR(VLOOKUP(C818,#REF!,3,0),0)</f>
        <v>0</v>
      </c>
      <c r="T818" s="1" t="e">
        <f>VLOOKUP(F:F,[1]PdC!$F$5:$AE$1164,31,0)</f>
        <v>#REF!</v>
      </c>
      <c r="W818" s="33"/>
    </row>
    <row r="819" spans="1:23" ht="15" customHeight="1" x14ac:dyDescent="0.25">
      <c r="A819" s="28" t="s">
        <v>1737</v>
      </c>
      <c r="B819" s="29" t="s">
        <v>8</v>
      </c>
      <c r="C819" s="70" t="s">
        <v>1595</v>
      </c>
      <c r="D819" s="70">
        <v>72710700245</v>
      </c>
      <c r="E819" s="30" t="s">
        <v>1830</v>
      </c>
      <c r="F819" s="30"/>
      <c r="G819" s="31" t="s">
        <v>1831</v>
      </c>
      <c r="H819" s="29" t="s">
        <v>18</v>
      </c>
      <c r="I819" s="63">
        <v>0</v>
      </c>
      <c r="J819" s="63"/>
      <c r="K819" s="63">
        <v>0</v>
      </c>
      <c r="L819" s="33" t="e">
        <f>VLOOKUP(F:F,[1]PdC!$J$5:$T$1165,17,0)</f>
        <v>#N/A</v>
      </c>
      <c r="M819" s="46"/>
      <c r="N819" s="22"/>
      <c r="Q819" s="1">
        <f>+IFERROR(VLOOKUP(C819,#REF!,3,0),0)</f>
        <v>0</v>
      </c>
      <c r="T819" s="1" t="e">
        <f>VLOOKUP(F:F,[1]PdC!$F$5:$AE$1164,31,0)</f>
        <v>#REF!</v>
      </c>
      <c r="W819" s="33"/>
    </row>
    <row r="820" spans="1:23" ht="15" customHeight="1" x14ac:dyDescent="0.25">
      <c r="A820" s="28" t="s">
        <v>1737</v>
      </c>
      <c r="B820" s="29" t="s">
        <v>8</v>
      </c>
      <c r="C820" s="70" t="s">
        <v>1595</v>
      </c>
      <c r="D820" s="70">
        <v>72710700250</v>
      </c>
      <c r="E820" s="30" t="s">
        <v>1832</v>
      </c>
      <c r="F820" s="30" t="s">
        <v>1832</v>
      </c>
      <c r="G820" s="31" t="s">
        <v>1833</v>
      </c>
      <c r="H820" s="29" t="s">
        <v>18</v>
      </c>
      <c r="I820" s="63">
        <v>0</v>
      </c>
      <c r="J820" s="63"/>
      <c r="K820" s="63">
        <v>0</v>
      </c>
      <c r="L820" s="33" t="e">
        <f>VLOOKUP(F:F,[1]PdC!$J$5:$T$1165,17,0)</f>
        <v>#N/A</v>
      </c>
      <c r="M820" s="46"/>
      <c r="N820" s="22"/>
      <c r="Q820" s="1">
        <f>+IFERROR(VLOOKUP(C820,#REF!,3,0),0)</f>
        <v>0</v>
      </c>
      <c r="T820" s="1" t="e">
        <f>VLOOKUP(F:F,[1]PdC!$F$5:$AE$1164,31,0)</f>
        <v>#REF!</v>
      </c>
      <c r="W820" s="33"/>
    </row>
    <row r="821" spans="1:23" ht="15" customHeight="1" x14ac:dyDescent="0.25">
      <c r="A821" s="28" t="s">
        <v>1737</v>
      </c>
      <c r="B821" s="29" t="s">
        <v>8</v>
      </c>
      <c r="C821" s="70" t="s">
        <v>1595</v>
      </c>
      <c r="D821" s="70">
        <v>72710700260</v>
      </c>
      <c r="E821" s="30" t="s">
        <v>1834</v>
      </c>
      <c r="F821" s="30" t="s">
        <v>1834</v>
      </c>
      <c r="G821" s="31" t="s">
        <v>1835</v>
      </c>
      <c r="H821" s="29" t="s">
        <v>18</v>
      </c>
      <c r="I821" s="63">
        <v>0</v>
      </c>
      <c r="J821" s="63"/>
      <c r="K821" s="63">
        <v>0</v>
      </c>
      <c r="L821" s="33"/>
      <c r="M821" s="46"/>
      <c r="N821" s="22"/>
      <c r="Q821" s="1">
        <f>+IFERROR(VLOOKUP(C821,#REF!,3,0),0)</f>
        <v>0</v>
      </c>
      <c r="T821" s="1" t="e">
        <f>VLOOKUP(F:F,[1]PdC!$F$5:$AE$1164,31,0)</f>
        <v>#REF!</v>
      </c>
      <c r="W821" s="33"/>
    </row>
    <row r="822" spans="1:23" ht="15" customHeight="1" x14ac:dyDescent="0.25">
      <c r="A822" s="28" t="s">
        <v>1737</v>
      </c>
      <c r="B822" s="29" t="s">
        <v>8</v>
      </c>
      <c r="C822" s="70" t="s">
        <v>1595</v>
      </c>
      <c r="D822" s="70">
        <v>72710700270</v>
      </c>
      <c r="E822" s="30" t="s">
        <v>1836</v>
      </c>
      <c r="F822" s="30" t="s">
        <v>1836</v>
      </c>
      <c r="G822" s="31" t="s">
        <v>1837</v>
      </c>
      <c r="H822" s="29" t="s">
        <v>18</v>
      </c>
      <c r="I822" s="63">
        <v>0</v>
      </c>
      <c r="J822" s="63"/>
      <c r="K822" s="63">
        <v>0</v>
      </c>
      <c r="L822" s="33" t="e">
        <f>VLOOKUP(F:F,[1]PdC!$J$5:$T$1165,17,0)</f>
        <v>#N/A</v>
      </c>
      <c r="M822" s="46"/>
      <c r="N822" s="22"/>
      <c r="Q822" s="1">
        <f>+IFERROR(VLOOKUP(C822,#REF!,3,0),0)</f>
        <v>0</v>
      </c>
      <c r="T822" s="1" t="e">
        <f>VLOOKUP(F:F,[1]PdC!$F$5:$AE$1164,31,0)</f>
        <v>#REF!</v>
      </c>
      <c r="W822" s="33"/>
    </row>
    <row r="823" spans="1:23" ht="15" customHeight="1" x14ac:dyDescent="0.25">
      <c r="A823" s="16"/>
      <c r="B823" s="29" t="s">
        <v>8</v>
      </c>
      <c r="C823" s="70" t="s">
        <v>1595</v>
      </c>
      <c r="D823" s="70">
        <v>72710700280</v>
      </c>
      <c r="E823" s="30" t="s">
        <v>1838</v>
      </c>
      <c r="F823" s="30" t="s">
        <v>1838</v>
      </c>
      <c r="G823" s="31" t="s">
        <v>1839</v>
      </c>
      <c r="H823" s="29" t="s">
        <v>18</v>
      </c>
      <c r="I823" s="63">
        <v>0</v>
      </c>
      <c r="J823" s="63">
        <v>0</v>
      </c>
      <c r="K823" s="63">
        <v>0</v>
      </c>
      <c r="L823" s="33" t="e">
        <f>VLOOKUP(F:F,[1]PdC!$J$5:$T$1165,17,0)</f>
        <v>#N/A</v>
      </c>
      <c r="M823" s="46"/>
      <c r="N823" s="22"/>
      <c r="Q823" s="1">
        <f>+IFERROR(VLOOKUP(C823,#REF!,3,0),0)</f>
        <v>0</v>
      </c>
      <c r="T823" s="1" t="e">
        <f>VLOOKUP(F:F,[1]PdC!$F$5:$AE$1164,31,0)</f>
        <v>#REF!</v>
      </c>
      <c r="W823" s="33"/>
    </row>
    <row r="824" spans="1:23" ht="15" customHeight="1" x14ac:dyDescent="0.25">
      <c r="A824" s="16"/>
      <c r="B824" s="29" t="s">
        <v>8</v>
      </c>
      <c r="C824" s="70" t="s">
        <v>1595</v>
      </c>
      <c r="D824" s="70">
        <v>72710700290</v>
      </c>
      <c r="E824" s="30" t="s">
        <v>1840</v>
      </c>
      <c r="F824" s="30"/>
      <c r="G824" s="31" t="s">
        <v>1841</v>
      </c>
      <c r="H824" s="29" t="s">
        <v>18</v>
      </c>
      <c r="I824" s="63">
        <v>0</v>
      </c>
      <c r="J824" s="63">
        <v>0</v>
      </c>
      <c r="K824" s="63">
        <v>0</v>
      </c>
      <c r="L824" s="33" t="e">
        <f>VLOOKUP(F:F,[1]PdC!$J$5:$T$1165,17,0)</f>
        <v>#N/A</v>
      </c>
      <c r="M824" s="46"/>
      <c r="N824" s="22"/>
      <c r="Q824" s="1">
        <f>+IFERROR(VLOOKUP(C824,#REF!,3,0),0)</f>
        <v>0</v>
      </c>
      <c r="T824" s="1" t="e">
        <f>VLOOKUP(F:F,[1]PdC!$F$5:$AE$1164,31,0)</f>
        <v>#REF!</v>
      </c>
      <c r="W824" s="33"/>
    </row>
    <row r="825" spans="1:23" ht="15" customHeight="1" x14ac:dyDescent="0.25">
      <c r="A825" s="28" t="s">
        <v>1842</v>
      </c>
      <c r="B825" s="29" t="s">
        <v>8</v>
      </c>
      <c r="C825" s="70" t="s">
        <v>1595</v>
      </c>
      <c r="D825" s="70">
        <v>72710700300</v>
      </c>
      <c r="E825" s="30" t="s">
        <v>1843</v>
      </c>
      <c r="F825" s="30"/>
      <c r="G825" s="31" t="s">
        <v>1844</v>
      </c>
      <c r="H825" s="29" t="s">
        <v>18</v>
      </c>
      <c r="I825" s="63">
        <v>0</v>
      </c>
      <c r="J825" s="63"/>
      <c r="K825" s="63">
        <v>0</v>
      </c>
      <c r="L825" s="33" t="e">
        <f>VLOOKUP(F:F,[1]PdC!$J$5:$T$1165,17,0)</f>
        <v>#N/A</v>
      </c>
      <c r="M825" s="40"/>
      <c r="N825" s="22"/>
      <c r="Q825" s="1">
        <f>+IFERROR(VLOOKUP(C825,#REF!,3,0),0)</f>
        <v>0</v>
      </c>
      <c r="T825" s="1" t="e">
        <f>VLOOKUP(F:F,[1]PdC!$F$5:$AE$1164,31,0)</f>
        <v>#REF!</v>
      </c>
      <c r="W825" s="33"/>
    </row>
    <row r="826" spans="1:23" ht="15" customHeight="1" x14ac:dyDescent="0.25">
      <c r="A826" s="28" t="s">
        <v>1842</v>
      </c>
      <c r="B826" s="29" t="s">
        <v>8</v>
      </c>
      <c r="C826" s="70" t="s">
        <v>1595</v>
      </c>
      <c r="D826" s="70">
        <v>72710700310</v>
      </c>
      <c r="E826" s="30" t="s">
        <v>1845</v>
      </c>
      <c r="F826" s="30"/>
      <c r="G826" s="31" t="s">
        <v>1846</v>
      </c>
      <c r="H826" s="29" t="s">
        <v>18</v>
      </c>
      <c r="I826" s="63">
        <v>0</v>
      </c>
      <c r="J826" s="63"/>
      <c r="K826" s="63">
        <v>0</v>
      </c>
      <c r="L826" s="33" t="e">
        <f>VLOOKUP(F:F,[1]PdC!$J$5:$T$1165,17,0)</f>
        <v>#N/A</v>
      </c>
      <c r="M826" s="40"/>
      <c r="N826" s="22"/>
      <c r="Q826" s="1">
        <f>+IFERROR(VLOOKUP(C826,#REF!,3,0),0)</f>
        <v>0</v>
      </c>
      <c r="T826" s="1" t="e">
        <f>VLOOKUP(F:F,[1]PdC!$F$5:$AE$1164,31,0)</f>
        <v>#REF!</v>
      </c>
      <c r="W826" s="33"/>
    </row>
    <row r="827" spans="1:23" ht="15" customHeight="1" x14ac:dyDescent="0.25">
      <c r="A827" s="28" t="s">
        <v>1842</v>
      </c>
      <c r="B827" s="29" t="s">
        <v>8</v>
      </c>
      <c r="C827" s="70" t="s">
        <v>1595</v>
      </c>
      <c r="D827" s="70">
        <v>72710700320</v>
      </c>
      <c r="E827" s="30" t="s">
        <v>1847</v>
      </c>
      <c r="F827" s="30"/>
      <c r="G827" s="31" t="s">
        <v>1848</v>
      </c>
      <c r="H827" s="29" t="s">
        <v>18</v>
      </c>
      <c r="I827" s="63">
        <v>0</v>
      </c>
      <c r="J827" s="63"/>
      <c r="K827" s="63">
        <v>0</v>
      </c>
      <c r="L827" s="33" t="e">
        <f>VLOOKUP(F:F,[1]PdC!$J$5:$T$1165,17,0)</f>
        <v>#N/A</v>
      </c>
      <c r="M827" s="40"/>
      <c r="N827" s="22"/>
      <c r="Q827" s="1">
        <f>+IFERROR(VLOOKUP(C827,#REF!,3,0),0)</f>
        <v>0</v>
      </c>
      <c r="T827" s="1" t="e">
        <f>VLOOKUP(F:F,[1]PdC!$F$5:$AE$1164,31,0)</f>
        <v>#REF!</v>
      </c>
      <c r="W827" s="33"/>
    </row>
    <row r="828" spans="1:23" ht="15" customHeight="1" x14ac:dyDescent="0.25">
      <c r="A828" s="28" t="s">
        <v>1842</v>
      </c>
      <c r="B828" s="29" t="s">
        <v>8</v>
      </c>
      <c r="C828" s="70" t="s">
        <v>1595</v>
      </c>
      <c r="D828" s="70">
        <v>72710700330</v>
      </c>
      <c r="E828" s="30" t="s">
        <v>1849</v>
      </c>
      <c r="F828" s="30"/>
      <c r="G828" s="31" t="s">
        <v>1850</v>
      </c>
      <c r="H828" s="29" t="s">
        <v>18</v>
      </c>
      <c r="I828" s="63">
        <v>0</v>
      </c>
      <c r="J828" s="63"/>
      <c r="K828" s="63">
        <v>0</v>
      </c>
      <c r="L828" s="33" t="e">
        <f>VLOOKUP(F:F,[1]PdC!$J$5:$T$1165,17,0)</f>
        <v>#N/A</v>
      </c>
      <c r="M828" s="40"/>
      <c r="N828" s="22"/>
      <c r="Q828" s="1">
        <f>+IFERROR(VLOOKUP(C828,#REF!,3,0),0)</f>
        <v>0</v>
      </c>
      <c r="T828" s="1" t="e">
        <f>VLOOKUP(F:F,[1]PdC!$F$5:$AE$1164,31,0)</f>
        <v>#REF!</v>
      </c>
      <c r="W828" s="33"/>
    </row>
    <row r="829" spans="1:23" ht="15" customHeight="1" x14ac:dyDescent="0.25">
      <c r="A829" s="34" t="s">
        <v>1842</v>
      </c>
      <c r="B829" s="29" t="s">
        <v>8</v>
      </c>
      <c r="C829" s="70" t="s">
        <v>1595</v>
      </c>
      <c r="D829" s="70">
        <v>72710700340</v>
      </c>
      <c r="E829" s="30" t="s">
        <v>1851</v>
      </c>
      <c r="F829" s="30"/>
      <c r="G829" s="31" t="s">
        <v>1852</v>
      </c>
      <c r="H829" s="29" t="s">
        <v>18</v>
      </c>
      <c r="I829" s="63">
        <v>0</v>
      </c>
      <c r="J829" s="63"/>
      <c r="K829" s="63">
        <v>0</v>
      </c>
      <c r="L829" s="33" t="e">
        <f>VLOOKUP(F:F,[1]PdC!$J$5:$T$1165,17,0)</f>
        <v>#N/A</v>
      </c>
      <c r="M829" s="46"/>
      <c r="N829" s="22"/>
      <c r="Q829" s="1">
        <f>+IFERROR(VLOOKUP(C829,#REF!,3,0),0)</f>
        <v>0</v>
      </c>
      <c r="T829" s="1" t="e">
        <f>VLOOKUP(F:F,[1]PdC!$F$5:$AE$1164,31,0)</f>
        <v>#REF!</v>
      </c>
      <c r="W829" s="33"/>
    </row>
    <row r="830" spans="1:23" ht="15" customHeight="1" x14ac:dyDescent="0.25">
      <c r="A830" s="34" t="s">
        <v>1842</v>
      </c>
      <c r="B830" s="29" t="s">
        <v>8</v>
      </c>
      <c r="C830" s="70" t="s">
        <v>1595</v>
      </c>
      <c r="D830" s="70">
        <v>72710700350</v>
      </c>
      <c r="E830" s="30" t="s">
        <v>1853</v>
      </c>
      <c r="F830" s="30"/>
      <c r="G830" s="31" t="s">
        <v>1854</v>
      </c>
      <c r="H830" s="29" t="s">
        <v>18</v>
      </c>
      <c r="I830" s="63">
        <v>0</v>
      </c>
      <c r="J830" s="63"/>
      <c r="K830" s="63">
        <v>0</v>
      </c>
      <c r="L830" s="33" t="e">
        <f>VLOOKUP(F:F,[1]PdC!$J$5:$T$1165,17,0)</f>
        <v>#N/A</v>
      </c>
      <c r="M830" s="46"/>
      <c r="N830" s="22"/>
      <c r="Q830" s="1">
        <f>+IFERROR(VLOOKUP(C830,#REF!,3,0),0)</f>
        <v>0</v>
      </c>
      <c r="T830" s="1" t="e">
        <f>VLOOKUP(F:F,[1]PdC!$F$5:$AE$1164,31,0)</f>
        <v>#REF!</v>
      </c>
      <c r="W830" s="33"/>
    </row>
    <row r="831" spans="1:23" ht="15" customHeight="1" x14ac:dyDescent="0.25">
      <c r="A831" s="34" t="s">
        <v>1842</v>
      </c>
      <c r="B831" s="29" t="s">
        <v>8</v>
      </c>
      <c r="C831" s="70" t="s">
        <v>1595</v>
      </c>
      <c r="D831" s="70"/>
      <c r="E831" s="30" t="s">
        <v>1855</v>
      </c>
      <c r="F831" s="30" t="s">
        <v>1855</v>
      </c>
      <c r="G831" s="31" t="s">
        <v>1856</v>
      </c>
      <c r="H831" s="29" t="s">
        <v>18</v>
      </c>
      <c r="I831" s="63">
        <v>0</v>
      </c>
      <c r="J831" s="63"/>
      <c r="K831" s="63">
        <v>0</v>
      </c>
      <c r="L831" s="33" t="e">
        <f>VLOOKUP(F:F,[1]PdC!$J$5:$T$1165,17,0)</f>
        <v>#N/A</v>
      </c>
      <c r="M831" s="40"/>
      <c r="N831" s="22"/>
      <c r="Q831" s="1">
        <f>+IFERROR(VLOOKUP(C831,#REF!,3,0),0)</f>
        <v>0</v>
      </c>
      <c r="T831" s="1" t="e">
        <f>VLOOKUP(F:F,[1]PdC!$F$5:$AE$1164,31,0)</f>
        <v>#N/A</v>
      </c>
      <c r="W831" s="33"/>
    </row>
    <row r="832" spans="1:23" ht="15" customHeight="1" x14ac:dyDescent="0.25">
      <c r="A832" s="34" t="s">
        <v>1842</v>
      </c>
      <c r="B832" s="29" t="s">
        <v>8</v>
      </c>
      <c r="C832" s="70" t="s">
        <v>1595</v>
      </c>
      <c r="D832" s="70"/>
      <c r="E832" s="30" t="s">
        <v>1857</v>
      </c>
      <c r="F832" s="30" t="s">
        <v>1857</v>
      </c>
      <c r="G832" s="31" t="s">
        <v>1858</v>
      </c>
      <c r="H832" s="29" t="s">
        <v>18</v>
      </c>
      <c r="I832" s="63">
        <v>0</v>
      </c>
      <c r="J832" s="63"/>
      <c r="K832" s="63">
        <v>0</v>
      </c>
      <c r="L832" s="33" t="e">
        <f>VLOOKUP(F:F,[1]PdC!$J$5:$T$1165,17,0)</f>
        <v>#N/A</v>
      </c>
      <c r="M832" s="40"/>
      <c r="N832" s="22"/>
      <c r="Q832" s="1">
        <f>+IFERROR(VLOOKUP(C832,#REF!,3,0),0)</f>
        <v>0</v>
      </c>
      <c r="T832" s="1" t="e">
        <f>VLOOKUP(F:F,[1]PdC!$F$5:$AE$1164,31,0)</f>
        <v>#N/A</v>
      </c>
      <c r="W832" s="33"/>
    </row>
    <row r="833" spans="1:25" ht="15" customHeight="1" x14ac:dyDescent="0.25">
      <c r="A833" s="34" t="s">
        <v>1842</v>
      </c>
      <c r="B833" s="64" t="s">
        <v>8</v>
      </c>
      <c r="C833" s="65"/>
      <c r="D833" s="65">
        <v>730</v>
      </c>
      <c r="E833" s="65">
        <v>730</v>
      </c>
      <c r="F833" s="66"/>
      <c r="G833" s="67" t="s">
        <v>1859</v>
      </c>
      <c r="H833" s="67" t="s">
        <v>11</v>
      </c>
      <c r="I833" s="68">
        <v>0</v>
      </c>
      <c r="J833" s="68"/>
      <c r="K833" s="68">
        <v>0</v>
      </c>
      <c r="L833" s="33" t="e">
        <f>VLOOKUP(F:F,[1]PdC!$J$5:$T$1165,17,0)</f>
        <v>#N/A</v>
      </c>
      <c r="M833" s="46"/>
      <c r="N833" s="22"/>
      <c r="Q833" s="1">
        <f>+IFERROR(VLOOKUP(C833,#REF!,3,0),0)</f>
        <v>0</v>
      </c>
      <c r="T833" s="1" t="e">
        <f>VLOOKUP(F:F,[1]PdC!$F$5:$AE$1164,31,0)</f>
        <v>#REF!</v>
      </c>
      <c r="W833" s="33"/>
    </row>
    <row r="834" spans="1:25" ht="15" customHeight="1" x14ac:dyDescent="0.25">
      <c r="A834" s="34" t="s">
        <v>1842</v>
      </c>
      <c r="B834" s="23" t="s">
        <v>8</v>
      </c>
      <c r="C834" s="24"/>
      <c r="D834" s="24">
        <v>730105</v>
      </c>
      <c r="E834" s="25" t="s">
        <v>1860</v>
      </c>
      <c r="F834" s="25"/>
      <c r="G834" s="26" t="s">
        <v>1861</v>
      </c>
      <c r="H834" s="26" t="s">
        <v>11</v>
      </c>
      <c r="I834" s="27">
        <v>0</v>
      </c>
      <c r="J834" s="27"/>
      <c r="K834" s="27">
        <v>0</v>
      </c>
      <c r="L834" s="33" t="e">
        <f>VLOOKUP(F:F,[1]PdC!$J$5:$T$1165,17,0)</f>
        <v>#N/A</v>
      </c>
      <c r="M834" s="40"/>
      <c r="N834" s="22"/>
      <c r="Q834" s="1">
        <f>+IFERROR(VLOOKUP(C834,#REF!,3,0),0)</f>
        <v>0</v>
      </c>
      <c r="T834" s="1" t="e">
        <f>VLOOKUP(F:F,[1]PdC!$F$5:$AE$1164,31,0)</f>
        <v>#REF!</v>
      </c>
      <c r="W834" s="33"/>
    </row>
    <row r="835" spans="1:25" ht="15" customHeight="1" x14ac:dyDescent="0.25">
      <c r="A835" s="34" t="s">
        <v>1842</v>
      </c>
      <c r="B835" s="29" t="s">
        <v>8</v>
      </c>
      <c r="C835" s="70" t="s">
        <v>1862</v>
      </c>
      <c r="D835" s="70">
        <v>73010500110</v>
      </c>
      <c r="E835" s="30" t="s">
        <v>1863</v>
      </c>
      <c r="F835" s="30" t="s">
        <v>1863</v>
      </c>
      <c r="G835" s="31" t="s">
        <v>1864</v>
      </c>
      <c r="H835" s="29" t="s">
        <v>18</v>
      </c>
      <c r="I835" s="63">
        <v>1294707.3700000001</v>
      </c>
      <c r="J835" s="63"/>
      <c r="K835" s="63">
        <v>1294707.3700000001</v>
      </c>
      <c r="L835" s="33" t="e">
        <f>VLOOKUP(F:F,[1]PdC!$J$5:$T$1165,17,0)</f>
        <v>#N/A</v>
      </c>
      <c r="M835" s="40"/>
      <c r="N835" s="22"/>
      <c r="Q835" s="1">
        <f>+IFERROR(VLOOKUP(C835,#REF!,3,0),0)</f>
        <v>0</v>
      </c>
      <c r="T835" s="1" t="e">
        <f>VLOOKUP(F:F,[1]PdC!$F$5:$AE$1164,31,0)</f>
        <v>#REF!</v>
      </c>
      <c r="W835" s="33"/>
      <c r="Y835" s="1">
        <v>7153114.5999999996</v>
      </c>
    </row>
    <row r="836" spans="1:25" ht="15" customHeight="1" x14ac:dyDescent="0.25">
      <c r="A836" s="34" t="s">
        <v>1842</v>
      </c>
      <c r="B836" s="29" t="s">
        <v>8</v>
      </c>
      <c r="C836" s="70" t="s">
        <v>1862</v>
      </c>
      <c r="D836" s="70">
        <v>73010500120</v>
      </c>
      <c r="E836" s="30" t="s">
        <v>1865</v>
      </c>
      <c r="F836" s="30" t="s">
        <v>1865</v>
      </c>
      <c r="G836" s="31" t="s">
        <v>1866</v>
      </c>
      <c r="H836" s="29" t="s">
        <v>18</v>
      </c>
      <c r="I836" s="63">
        <v>805408.02</v>
      </c>
      <c r="J836" s="63"/>
      <c r="K836" s="63">
        <v>805408.02</v>
      </c>
      <c r="L836" s="33" t="e">
        <f>VLOOKUP(F:F,[1]PdC!$J$5:$T$1165,17,0)</f>
        <v>#N/A</v>
      </c>
      <c r="M836" s="46"/>
      <c r="N836" s="22"/>
      <c r="Q836" s="1">
        <f>+IFERROR(VLOOKUP(C836,#REF!,3,0),0)</f>
        <v>0</v>
      </c>
      <c r="T836" s="1" t="e">
        <f>VLOOKUP(F:F,[1]PdC!$F$5:$AE$1164,31,0)</f>
        <v>#REF!</v>
      </c>
      <c r="W836" s="33"/>
      <c r="Y836" s="1">
        <v>5908333.1299999999</v>
      </c>
    </row>
    <row r="837" spans="1:25" ht="15" customHeight="1" x14ac:dyDescent="0.25">
      <c r="A837" s="34" t="s">
        <v>1842</v>
      </c>
      <c r="B837" s="29" t="s">
        <v>8</v>
      </c>
      <c r="C837" s="70" t="s">
        <v>1862</v>
      </c>
      <c r="D837" s="70">
        <v>73010500130</v>
      </c>
      <c r="E837" s="30" t="s">
        <v>1867</v>
      </c>
      <c r="F837" s="30" t="s">
        <v>1867</v>
      </c>
      <c r="G837" s="31" t="s">
        <v>1868</v>
      </c>
      <c r="H837" s="29" t="s">
        <v>18</v>
      </c>
      <c r="I837" s="63">
        <v>0</v>
      </c>
      <c r="J837" s="63"/>
      <c r="K837" s="63">
        <v>0</v>
      </c>
      <c r="L837" s="33" t="e">
        <f>VLOOKUP(F:F,[1]PdC!$J$5:$T$1165,17,0)</f>
        <v>#N/A</v>
      </c>
      <c r="M837" s="40"/>
      <c r="N837" s="22"/>
      <c r="Q837" s="1">
        <f>+IFERROR(VLOOKUP(C837,#REF!,3,0),0)</f>
        <v>0</v>
      </c>
      <c r="T837" s="1" t="e">
        <f>VLOOKUP(F:F,[1]PdC!$F$5:$AE$1164,31,0)</f>
        <v>#REF!</v>
      </c>
      <c r="W837" s="33"/>
      <c r="Y837" s="1">
        <v>211669.44</v>
      </c>
    </row>
    <row r="838" spans="1:25" ht="15" customHeight="1" x14ac:dyDescent="0.25">
      <c r="A838" s="34" t="s">
        <v>1842</v>
      </c>
      <c r="B838" s="29" t="s">
        <v>8</v>
      </c>
      <c r="C838" s="70" t="s">
        <v>1862</v>
      </c>
      <c r="D838" s="70">
        <v>73010500140</v>
      </c>
      <c r="E838" s="30" t="s">
        <v>1869</v>
      </c>
      <c r="F838" s="30" t="s">
        <v>1869</v>
      </c>
      <c r="G838" s="31" t="s">
        <v>1870</v>
      </c>
      <c r="H838" s="29" t="s">
        <v>18</v>
      </c>
      <c r="I838" s="63">
        <v>60125.31</v>
      </c>
      <c r="J838" s="63"/>
      <c r="K838" s="63">
        <v>60125.31</v>
      </c>
      <c r="L838" s="33" t="e">
        <f>VLOOKUP(F:F,[1]PdC!$J$5:$T$1165,17,0)</f>
        <v>#N/A</v>
      </c>
      <c r="M838" s="40"/>
      <c r="N838" s="22"/>
      <c r="Q838" s="1">
        <f>+IFERROR(VLOOKUP(C838,#REF!,3,0),0)</f>
        <v>0</v>
      </c>
      <c r="T838" s="1" t="e">
        <f>VLOOKUP(F:F,[1]PdC!$F$5:$AE$1164,31,0)</f>
        <v>#REF!</v>
      </c>
      <c r="W838" s="33"/>
      <c r="Y838" s="1">
        <v>614413.06000000006</v>
      </c>
    </row>
    <row r="839" spans="1:25" ht="15" customHeight="1" x14ac:dyDescent="0.25">
      <c r="A839" s="34" t="s">
        <v>1842</v>
      </c>
      <c r="B839" s="29" t="s">
        <v>8</v>
      </c>
      <c r="C839" s="70" t="s">
        <v>1862</v>
      </c>
      <c r="D839" s="70">
        <v>73010500150</v>
      </c>
      <c r="E839" s="30" t="s">
        <v>1871</v>
      </c>
      <c r="F839" s="30" t="s">
        <v>1871</v>
      </c>
      <c r="G839" s="31" t="s">
        <v>1872</v>
      </c>
      <c r="H839" s="29" t="s">
        <v>18</v>
      </c>
      <c r="I839" s="63">
        <v>20110</v>
      </c>
      <c r="J839" s="63"/>
      <c r="K839" s="63">
        <v>20110</v>
      </c>
      <c r="L839" s="33" t="e">
        <f>VLOOKUP(F:F,[1]PdC!$J$5:$T$1165,17,0)</f>
        <v>#N/A</v>
      </c>
      <c r="M839" s="40"/>
      <c r="N839" s="22"/>
      <c r="Q839" s="1">
        <f>+IFERROR(VLOOKUP(C839,#REF!,3,0),0)</f>
        <v>0</v>
      </c>
      <c r="T839" s="1" t="e">
        <f>VLOOKUP(F:F,[1]PdC!$F$5:$AE$1164,31,0)</f>
        <v>#REF!</v>
      </c>
      <c r="W839" s="33"/>
      <c r="Y839" s="1">
        <v>0</v>
      </c>
    </row>
    <row r="840" spans="1:25" ht="15" customHeight="1" x14ac:dyDescent="0.25">
      <c r="A840" s="34" t="s">
        <v>1842</v>
      </c>
      <c r="B840" s="29" t="s">
        <v>8</v>
      </c>
      <c r="C840" s="70" t="s">
        <v>1862</v>
      </c>
      <c r="D840" s="70">
        <v>73010500160</v>
      </c>
      <c r="E840" s="30" t="s">
        <v>1873</v>
      </c>
      <c r="F840" s="30" t="s">
        <v>1873</v>
      </c>
      <c r="G840" s="31" t="s">
        <v>1874</v>
      </c>
      <c r="H840" s="29" t="s">
        <v>18</v>
      </c>
      <c r="I840" s="63">
        <v>0</v>
      </c>
      <c r="J840" s="63"/>
      <c r="K840" s="63">
        <v>0</v>
      </c>
      <c r="L840" s="33" t="e">
        <f>VLOOKUP(F:F,[1]PdC!$J$5:$T$1165,17,0)</f>
        <v>#N/A</v>
      </c>
      <c r="M840" s="40"/>
      <c r="N840" s="22"/>
      <c r="Q840" s="1">
        <f>+IFERROR(VLOOKUP(C840,#REF!,3,0),0)</f>
        <v>0</v>
      </c>
      <c r="T840" s="1" t="e">
        <f>VLOOKUP(F:F,[1]PdC!$F$5:$AE$1164,31,0)</f>
        <v>#REF!</v>
      </c>
      <c r="W840" s="33"/>
      <c r="Y840" s="1">
        <v>6320331.4900000002</v>
      </c>
    </row>
    <row r="841" spans="1:25" ht="15" customHeight="1" x14ac:dyDescent="0.25">
      <c r="A841" s="34" t="s">
        <v>1842</v>
      </c>
      <c r="B841" s="29" t="s">
        <v>8</v>
      </c>
      <c r="C841" s="70" t="s">
        <v>1862</v>
      </c>
      <c r="D841" s="70">
        <v>73010500170</v>
      </c>
      <c r="E841" s="30" t="s">
        <v>1875</v>
      </c>
      <c r="F841" s="30" t="s">
        <v>1875</v>
      </c>
      <c r="G841" s="31" t="s">
        <v>1876</v>
      </c>
      <c r="H841" s="29" t="s">
        <v>18</v>
      </c>
      <c r="I841" s="63">
        <v>0</v>
      </c>
      <c r="J841" s="63"/>
      <c r="K841" s="63">
        <v>0</v>
      </c>
      <c r="L841" s="33" t="e">
        <f>VLOOKUP(F:F,[1]PdC!$J$5:$T$1165,17,0)</f>
        <v>#N/A</v>
      </c>
      <c r="M841" s="46"/>
      <c r="N841" s="22"/>
      <c r="Q841" s="1">
        <f>+IFERROR(VLOOKUP(C841,#REF!,3,0),0)</f>
        <v>0</v>
      </c>
      <c r="T841" s="1" t="e">
        <f>VLOOKUP(F:F,[1]PdC!$F$5:$AE$1164,31,0)</f>
        <v>#REF!</v>
      </c>
      <c r="W841" s="33"/>
      <c r="Y841" s="1">
        <v>0</v>
      </c>
    </row>
    <row r="842" spans="1:25" ht="15" customHeight="1" x14ac:dyDescent="0.25">
      <c r="A842" s="34" t="s">
        <v>1842</v>
      </c>
      <c r="B842" s="29" t="s">
        <v>8</v>
      </c>
      <c r="C842" s="70" t="s">
        <v>1862</v>
      </c>
      <c r="D842" s="70">
        <v>73010500180</v>
      </c>
      <c r="E842" s="30" t="s">
        <v>1877</v>
      </c>
      <c r="F842" s="30" t="s">
        <v>1877</v>
      </c>
      <c r="G842" s="31" t="s">
        <v>1878</v>
      </c>
      <c r="H842" s="29" t="s">
        <v>18</v>
      </c>
      <c r="I842" s="63">
        <v>587776.93999999994</v>
      </c>
      <c r="J842" s="63"/>
      <c r="K842" s="63">
        <v>587776.93999999994</v>
      </c>
      <c r="L842" s="33" t="e">
        <f>VLOOKUP(F:F,[1]PdC!$J$5:$T$1165,17,0)</f>
        <v>#N/A</v>
      </c>
      <c r="M842" s="40"/>
      <c r="N842" s="22"/>
      <c r="Q842" s="1">
        <f>+IFERROR(VLOOKUP(C842,#REF!,3,0),0)</f>
        <v>0</v>
      </c>
      <c r="T842" s="1" t="e">
        <f>VLOOKUP(F:F,[1]PdC!$F$5:$AE$1164,31,0)</f>
        <v>#REF!</v>
      </c>
      <c r="W842" s="33"/>
      <c r="Y842" s="1">
        <v>0</v>
      </c>
    </row>
    <row r="843" spans="1:25" ht="15" customHeight="1" x14ac:dyDescent="0.25">
      <c r="A843" s="34" t="s">
        <v>1842</v>
      </c>
      <c r="B843" s="29" t="s">
        <v>8</v>
      </c>
      <c r="C843" s="70" t="s">
        <v>1879</v>
      </c>
      <c r="D843" s="70">
        <v>73010500210</v>
      </c>
      <c r="E843" s="30" t="s">
        <v>1880</v>
      </c>
      <c r="F843" s="30" t="s">
        <v>1880</v>
      </c>
      <c r="G843" s="31" t="s">
        <v>1881</v>
      </c>
      <c r="H843" s="29" t="s">
        <v>18</v>
      </c>
      <c r="I843" s="63">
        <v>7135206.0899999999</v>
      </c>
      <c r="J843" s="63"/>
      <c r="K843" s="63">
        <v>7135206.0899999999</v>
      </c>
      <c r="L843" s="33" t="e">
        <f>VLOOKUP(F:F,[1]PdC!$J$5:$T$1165,17,0)</f>
        <v>#N/A</v>
      </c>
      <c r="M843" s="40"/>
      <c r="N843" s="22"/>
      <c r="Q843" s="1">
        <f>+IFERROR(VLOOKUP(C843,#REF!,3,0),0)</f>
        <v>0</v>
      </c>
      <c r="T843" s="1" t="e">
        <f>VLOOKUP(F:F,[1]PdC!$F$5:$AE$1164,31,0)</f>
        <v>#REF!</v>
      </c>
      <c r="W843" s="33"/>
      <c r="Y843" s="1">
        <v>0</v>
      </c>
    </row>
    <row r="844" spans="1:25" ht="15" customHeight="1" x14ac:dyDescent="0.25">
      <c r="A844" s="34" t="s">
        <v>1842</v>
      </c>
      <c r="B844" s="29" t="s">
        <v>8</v>
      </c>
      <c r="C844" s="70" t="s">
        <v>1879</v>
      </c>
      <c r="D844" s="70">
        <v>73010500235</v>
      </c>
      <c r="E844" s="30" t="s">
        <v>1882</v>
      </c>
      <c r="F844" s="30"/>
      <c r="G844" s="31" t="s">
        <v>1883</v>
      </c>
      <c r="H844" s="29" t="s">
        <v>18</v>
      </c>
      <c r="I844" s="63">
        <v>0</v>
      </c>
      <c r="J844" s="63"/>
      <c r="K844" s="63">
        <v>0</v>
      </c>
      <c r="L844" s="33" t="e">
        <f>VLOOKUP(F:F,[1]PdC!$J$5:$T$1165,17,0)</f>
        <v>#N/A</v>
      </c>
      <c r="M844" s="46"/>
      <c r="N844" s="22"/>
      <c r="Q844" s="1">
        <f>+IFERROR(VLOOKUP(C844,#REF!,3,0),0)</f>
        <v>0</v>
      </c>
      <c r="T844" s="1" t="e">
        <f>VLOOKUP(F:F,[1]PdC!$F$5:$AE$1164,31,0)</f>
        <v>#REF!</v>
      </c>
      <c r="W844" s="33"/>
      <c r="Y844" s="1">
        <v>2290330.84</v>
      </c>
    </row>
    <row r="845" spans="1:25" ht="15" customHeight="1" x14ac:dyDescent="0.25">
      <c r="A845" s="28" t="s">
        <v>1842</v>
      </c>
      <c r="B845" s="29" t="s">
        <v>8</v>
      </c>
      <c r="C845" s="70" t="s">
        <v>1879</v>
      </c>
      <c r="D845" s="70">
        <v>73010500245</v>
      </c>
      <c r="E845" s="30" t="s">
        <v>1884</v>
      </c>
      <c r="F845" s="30"/>
      <c r="G845" s="31" t="s">
        <v>1885</v>
      </c>
      <c r="H845" s="29" t="s">
        <v>18</v>
      </c>
      <c r="I845" s="63">
        <v>0</v>
      </c>
      <c r="J845" s="63"/>
      <c r="K845" s="63">
        <v>0</v>
      </c>
      <c r="L845" s="33" t="e">
        <f>VLOOKUP(F:F,[1]PdC!$J$5:$T$1165,17,0)</f>
        <v>#N/A</v>
      </c>
      <c r="M845" s="46"/>
      <c r="N845" s="22"/>
      <c r="Q845" s="1">
        <f>+IFERROR(VLOOKUP(C845,#REF!,3,0),0)</f>
        <v>0</v>
      </c>
      <c r="T845" s="1" t="e">
        <f>VLOOKUP(F:F,[1]PdC!$F$5:$AE$1164,31,0)</f>
        <v>#REF!</v>
      </c>
      <c r="W845" s="33"/>
      <c r="Y845" s="1">
        <v>250757.47</v>
      </c>
    </row>
    <row r="846" spans="1:25" ht="15" customHeight="1" x14ac:dyDescent="0.25">
      <c r="A846" s="28" t="s">
        <v>1842</v>
      </c>
      <c r="B846" s="29" t="s">
        <v>8</v>
      </c>
      <c r="C846" s="70" t="s">
        <v>1879</v>
      </c>
      <c r="D846" s="70">
        <v>73010500250</v>
      </c>
      <c r="E846" s="30" t="s">
        <v>1886</v>
      </c>
      <c r="F846" s="30" t="s">
        <v>1886</v>
      </c>
      <c r="G846" s="31" t="s">
        <v>1887</v>
      </c>
      <c r="H846" s="29" t="s">
        <v>18</v>
      </c>
      <c r="I846" s="63">
        <v>2250.58</v>
      </c>
      <c r="J846" s="63"/>
      <c r="K846" s="63">
        <v>2250.58</v>
      </c>
      <c r="L846" s="33"/>
      <c r="M846" s="46"/>
      <c r="N846" s="22"/>
      <c r="Q846" s="1">
        <f>+IFERROR(VLOOKUP(C846,#REF!,3,0),0)</f>
        <v>0</v>
      </c>
      <c r="T846" s="1" t="e">
        <f>VLOOKUP(F:F,[1]PdC!$F$5:$AE$1164,31,0)</f>
        <v>#REF!</v>
      </c>
      <c r="W846" s="33"/>
      <c r="Y846" s="1">
        <v>1154318.3400000001</v>
      </c>
    </row>
    <row r="847" spans="1:25" ht="15" customHeight="1" x14ac:dyDescent="0.25">
      <c r="A847" s="28" t="s">
        <v>1842</v>
      </c>
      <c r="B847" s="29" t="s">
        <v>8</v>
      </c>
      <c r="C847" s="70" t="s">
        <v>1879</v>
      </c>
      <c r="D847" s="70">
        <v>73010500260</v>
      </c>
      <c r="E847" s="30" t="s">
        <v>1888</v>
      </c>
      <c r="F847" s="30" t="s">
        <v>1888</v>
      </c>
      <c r="G847" s="31" t="s">
        <v>1889</v>
      </c>
      <c r="H847" s="29" t="s">
        <v>18</v>
      </c>
      <c r="I847" s="63">
        <v>0</v>
      </c>
      <c r="J847" s="63"/>
      <c r="K847" s="63">
        <v>0</v>
      </c>
      <c r="L847" s="33"/>
      <c r="M847" s="46"/>
      <c r="N847" s="22"/>
      <c r="Q847" s="1">
        <f>+IFERROR(VLOOKUP(C847,#REF!,3,0),0)</f>
        <v>0</v>
      </c>
      <c r="T847" s="1" t="e">
        <f>VLOOKUP(F:F,[1]PdC!$F$5:$AE$1164,31,0)</f>
        <v>#REF!</v>
      </c>
      <c r="W847" s="33"/>
      <c r="Y847" s="1">
        <v>0</v>
      </c>
    </row>
    <row r="848" spans="1:25" ht="15" customHeight="1" x14ac:dyDescent="0.25">
      <c r="A848" s="28" t="s">
        <v>1842</v>
      </c>
      <c r="B848" s="29" t="s">
        <v>8</v>
      </c>
      <c r="C848" s="70" t="s">
        <v>1879</v>
      </c>
      <c r="D848" s="70">
        <v>73010500270</v>
      </c>
      <c r="E848" s="30" t="s">
        <v>1890</v>
      </c>
      <c r="F848" s="30" t="s">
        <v>1890</v>
      </c>
      <c r="G848" s="31" t="s">
        <v>1891</v>
      </c>
      <c r="H848" s="29" t="s">
        <v>18</v>
      </c>
      <c r="I848" s="63">
        <v>0</v>
      </c>
      <c r="J848" s="63"/>
      <c r="K848" s="63">
        <v>0</v>
      </c>
      <c r="L848" s="33" t="e">
        <f>VLOOKUP(F:F,[1]PdC!$J$5:$T$1165,17,0)</f>
        <v>#N/A</v>
      </c>
      <c r="M848" s="46"/>
      <c r="N848" s="22"/>
      <c r="Q848" s="1">
        <f>+IFERROR(VLOOKUP(C848,#REF!,3,0),0)</f>
        <v>0</v>
      </c>
      <c r="T848" s="1" t="e">
        <f>VLOOKUP(F:F,[1]PdC!$F$5:$AE$1164,31,0)</f>
        <v>#REF!</v>
      </c>
      <c r="W848" s="33"/>
      <c r="Y848" s="1">
        <v>556690.04</v>
      </c>
    </row>
    <row r="849" spans="1:25" ht="15" customHeight="1" x14ac:dyDescent="0.25">
      <c r="A849" s="28" t="s">
        <v>1842</v>
      </c>
      <c r="B849" s="29" t="s">
        <v>8</v>
      </c>
      <c r="C849" s="70" t="s">
        <v>1879</v>
      </c>
      <c r="D849" s="70">
        <v>73010500280</v>
      </c>
      <c r="E849" s="30" t="s">
        <v>1892</v>
      </c>
      <c r="F849" s="30" t="s">
        <v>1892</v>
      </c>
      <c r="G849" s="31" t="s">
        <v>1893</v>
      </c>
      <c r="H849" s="29" t="s">
        <v>18</v>
      </c>
      <c r="I849" s="63">
        <v>2593895.19</v>
      </c>
      <c r="J849" s="63"/>
      <c r="K849" s="63">
        <v>2593895.19</v>
      </c>
      <c r="L849" s="33" t="e">
        <f>VLOOKUP(F:F,[1]PdC!$J$5:$T$1165,17,0)</f>
        <v>#N/A</v>
      </c>
      <c r="M849" s="40"/>
      <c r="N849" s="22"/>
      <c r="Q849" s="1">
        <f>+IFERROR(VLOOKUP(C849,#REF!,3,0),0)</f>
        <v>0</v>
      </c>
      <c r="T849" s="1" t="e">
        <f>VLOOKUP(F:F,[1]PdC!$F$5:$AE$1164,31,0)</f>
        <v>#REF!</v>
      </c>
      <c r="W849" s="33"/>
      <c r="Y849" s="1">
        <v>0</v>
      </c>
    </row>
    <row r="850" spans="1:25" ht="15" customHeight="1" x14ac:dyDescent="0.25">
      <c r="A850" s="28" t="s">
        <v>1842</v>
      </c>
      <c r="B850" s="29" t="s">
        <v>8</v>
      </c>
      <c r="C850" s="70" t="s">
        <v>1879</v>
      </c>
      <c r="D850" s="70"/>
      <c r="E850" s="30" t="s">
        <v>1894</v>
      </c>
      <c r="F850" s="30" t="s">
        <v>1894</v>
      </c>
      <c r="G850" s="31" t="s">
        <v>1895</v>
      </c>
      <c r="H850" s="29" t="s">
        <v>18</v>
      </c>
      <c r="I850" s="63">
        <v>1234587.5</v>
      </c>
      <c r="J850" s="63"/>
      <c r="K850" s="63">
        <v>1234587.5</v>
      </c>
      <c r="L850" s="33"/>
      <c r="M850" s="46"/>
      <c r="N850" s="22"/>
      <c r="Q850" s="1">
        <f>+IFERROR(VLOOKUP(C850,#REF!,3,0),0)</f>
        <v>0</v>
      </c>
      <c r="T850" s="1" t="e">
        <f>VLOOKUP(F:F,[1]PdC!$F$5:$AE$1164,31,0)</f>
        <v>#REF!</v>
      </c>
      <c r="W850" s="33"/>
    </row>
    <row r="851" spans="1:25" ht="15" customHeight="1" x14ac:dyDescent="0.25">
      <c r="A851" s="16"/>
      <c r="B851" s="29" t="s">
        <v>8</v>
      </c>
      <c r="C851" s="70" t="s">
        <v>1879</v>
      </c>
      <c r="D851" s="70"/>
      <c r="E851" s="30" t="s">
        <v>1896</v>
      </c>
      <c r="F851" s="30" t="s">
        <v>1896</v>
      </c>
      <c r="G851" s="31" t="s">
        <v>1897</v>
      </c>
      <c r="H851" s="29" t="s">
        <v>18</v>
      </c>
      <c r="I851" s="63">
        <v>1203622.02</v>
      </c>
      <c r="J851" s="63">
        <v>0</v>
      </c>
      <c r="K851" s="63">
        <v>1203622.02</v>
      </c>
      <c r="L851" s="33" t="e">
        <f>VLOOKUP(F:F,[1]PdC!$J$5:$T$1165,17,0)</f>
        <v>#N/A</v>
      </c>
      <c r="M851" s="46"/>
      <c r="N851" s="22"/>
      <c r="Q851" s="1">
        <f>+IFERROR(VLOOKUP(C851,#REF!,3,0),0)</f>
        <v>0</v>
      </c>
      <c r="T851" s="1" t="e">
        <f>VLOOKUP(F:F,[1]PdC!$F$5:$AE$1164,31,0)</f>
        <v>#REF!</v>
      </c>
      <c r="W851" s="33"/>
    </row>
    <row r="852" spans="1:25" ht="15" customHeight="1" x14ac:dyDescent="0.25">
      <c r="A852" s="28" t="s">
        <v>1898</v>
      </c>
      <c r="B852" s="23" t="s">
        <v>8</v>
      </c>
      <c r="C852" s="24"/>
      <c r="D852" s="24">
        <v>730106</v>
      </c>
      <c r="E852" s="25" t="s">
        <v>1899</v>
      </c>
      <c r="F852" s="25"/>
      <c r="G852" s="26" t="s">
        <v>1900</v>
      </c>
      <c r="H852" s="26" t="s">
        <v>11</v>
      </c>
      <c r="I852" s="27">
        <v>0</v>
      </c>
      <c r="J852" s="27"/>
      <c r="K852" s="27">
        <v>0</v>
      </c>
      <c r="L852" s="33" t="e">
        <f>VLOOKUP(F:F,[1]PdC!$J$5:$T$1165,17,0)</f>
        <v>#N/A</v>
      </c>
      <c r="M852" s="40"/>
      <c r="N852" s="22"/>
      <c r="Q852" s="1">
        <f>+IFERROR(VLOOKUP(C852,#REF!,3,0),0)</f>
        <v>0</v>
      </c>
      <c r="T852" s="1" t="e">
        <f>VLOOKUP(F:F,[1]PdC!$F$5:$AE$1164,31,0)</f>
        <v>#REF!</v>
      </c>
      <c r="W852" s="33"/>
      <c r="Y852" s="1">
        <v>211149.87</v>
      </c>
    </row>
    <row r="853" spans="1:25" ht="15" customHeight="1" x14ac:dyDescent="0.25">
      <c r="A853" s="28" t="s">
        <v>1898</v>
      </c>
      <c r="B853" s="29" t="s">
        <v>8</v>
      </c>
      <c r="C853" s="70" t="s">
        <v>1901</v>
      </c>
      <c r="D853" s="70">
        <v>73010600110</v>
      </c>
      <c r="E853" s="30" t="s">
        <v>1902</v>
      </c>
      <c r="F853" s="30" t="s">
        <v>1902</v>
      </c>
      <c r="G853" s="31" t="s">
        <v>1903</v>
      </c>
      <c r="H853" s="29" t="s">
        <v>18</v>
      </c>
      <c r="I853" s="63">
        <v>0</v>
      </c>
      <c r="J853" s="63"/>
      <c r="K853" s="63">
        <v>0</v>
      </c>
      <c r="L853" s="33" t="e">
        <f>VLOOKUP(F:F,[1]PdC!$J$5:$T$1165,17,0)</f>
        <v>#N/A</v>
      </c>
      <c r="M853" s="40"/>
      <c r="N853" s="22"/>
      <c r="Q853" s="1">
        <f>+IFERROR(VLOOKUP(C853,#REF!,3,0),0)</f>
        <v>0</v>
      </c>
      <c r="T853" s="1" t="e">
        <f>VLOOKUP(F:F,[1]PdC!$F$5:$AE$1164,31,0)</f>
        <v>#REF!</v>
      </c>
      <c r="W853" s="33"/>
      <c r="Y853" s="1">
        <v>4362.79</v>
      </c>
    </row>
    <row r="854" spans="1:25" ht="15" customHeight="1" x14ac:dyDescent="0.25">
      <c r="A854" s="28" t="s">
        <v>1898</v>
      </c>
      <c r="B854" s="29" t="s">
        <v>8</v>
      </c>
      <c r="C854" s="70" t="s">
        <v>1901</v>
      </c>
      <c r="D854" s="70">
        <v>73010600120</v>
      </c>
      <c r="E854" s="30" t="s">
        <v>1904</v>
      </c>
      <c r="F854" s="30" t="s">
        <v>1904</v>
      </c>
      <c r="G854" s="31" t="s">
        <v>1905</v>
      </c>
      <c r="H854" s="29" t="s">
        <v>18</v>
      </c>
      <c r="I854" s="63">
        <v>0</v>
      </c>
      <c r="J854" s="63"/>
      <c r="K854" s="63">
        <v>0</v>
      </c>
      <c r="L854" s="33" t="e">
        <f>VLOOKUP(F:F,[1]PdC!$J$5:$T$1165,17,0)</f>
        <v>#N/A</v>
      </c>
      <c r="M854" s="40"/>
      <c r="N854" s="22"/>
      <c r="Q854" s="1">
        <f>+IFERROR(VLOOKUP(C854,#REF!,3,0),0)</f>
        <v>0</v>
      </c>
      <c r="T854" s="1" t="e">
        <f>VLOOKUP(F:F,[1]PdC!$F$5:$AE$1164,31,0)</f>
        <v>#REF!</v>
      </c>
      <c r="W854" s="33"/>
      <c r="Y854" s="1">
        <v>118246.62</v>
      </c>
    </row>
    <row r="855" spans="1:25" ht="15" customHeight="1" x14ac:dyDescent="0.25">
      <c r="A855" s="28" t="s">
        <v>1898</v>
      </c>
      <c r="B855" s="29" t="s">
        <v>8</v>
      </c>
      <c r="C855" s="70" t="s">
        <v>1901</v>
      </c>
      <c r="D855" s="70">
        <v>73010600130</v>
      </c>
      <c r="E855" s="30" t="s">
        <v>1906</v>
      </c>
      <c r="F855" s="30" t="s">
        <v>1906</v>
      </c>
      <c r="G855" s="31" t="s">
        <v>1907</v>
      </c>
      <c r="H855" s="29" t="s">
        <v>18</v>
      </c>
      <c r="I855" s="63">
        <v>0</v>
      </c>
      <c r="J855" s="63"/>
      <c r="K855" s="63">
        <v>0</v>
      </c>
      <c r="L855" s="33" t="e">
        <f>VLOOKUP(F:F,[1]PdC!$J$5:$T$1165,17,0)</f>
        <v>#N/A</v>
      </c>
      <c r="M855" s="40"/>
      <c r="N855" s="22"/>
      <c r="Q855" s="1">
        <f>+IFERROR(VLOOKUP(C855,#REF!,3,0),0)</f>
        <v>0</v>
      </c>
      <c r="T855" s="1" t="e">
        <f>VLOOKUP(F:F,[1]PdC!$F$5:$AE$1164,31,0)</f>
        <v>#REF!</v>
      </c>
      <c r="W855" s="33"/>
      <c r="Y855" s="1">
        <v>433526.32</v>
      </c>
    </row>
    <row r="856" spans="1:25" ht="15" customHeight="1" x14ac:dyDescent="0.25">
      <c r="A856" s="28" t="s">
        <v>1898</v>
      </c>
      <c r="B856" s="29" t="s">
        <v>8</v>
      </c>
      <c r="C856" s="70" t="s">
        <v>1901</v>
      </c>
      <c r="D856" s="70">
        <v>73010600140</v>
      </c>
      <c r="E856" s="30" t="s">
        <v>1908</v>
      </c>
      <c r="F856" s="30" t="s">
        <v>1908</v>
      </c>
      <c r="G856" s="31" t="s">
        <v>1909</v>
      </c>
      <c r="H856" s="29" t="s">
        <v>18</v>
      </c>
      <c r="I856" s="63">
        <v>0</v>
      </c>
      <c r="J856" s="63"/>
      <c r="K856" s="63">
        <v>0</v>
      </c>
      <c r="L856" s="33" t="e">
        <f>VLOOKUP(F:F,[1]PdC!$J$5:$T$1165,17,0)</f>
        <v>#N/A</v>
      </c>
      <c r="M856" s="40"/>
      <c r="N856" s="22"/>
      <c r="Q856" s="1">
        <f>+IFERROR(VLOOKUP(C856,#REF!,3,0),0)</f>
        <v>0</v>
      </c>
      <c r="T856" s="1" t="e">
        <f>VLOOKUP(F:F,[1]PdC!$F$5:$AE$1164,31,0)</f>
        <v>#REF!</v>
      </c>
      <c r="W856" s="33"/>
      <c r="Y856" s="1">
        <v>592901.88</v>
      </c>
    </row>
    <row r="857" spans="1:25" ht="15" customHeight="1" x14ac:dyDescent="0.25">
      <c r="A857" s="28" t="s">
        <v>1898</v>
      </c>
      <c r="B857" s="29" t="s">
        <v>8</v>
      </c>
      <c r="C857" s="70" t="s">
        <v>1901</v>
      </c>
      <c r="D857" s="70">
        <v>73010600150</v>
      </c>
      <c r="E857" s="30" t="s">
        <v>1910</v>
      </c>
      <c r="F857" s="30" t="s">
        <v>1910</v>
      </c>
      <c r="G857" s="31" t="s">
        <v>1911</v>
      </c>
      <c r="H857" s="29" t="s">
        <v>18</v>
      </c>
      <c r="I857" s="63">
        <v>0</v>
      </c>
      <c r="J857" s="63"/>
      <c r="K857" s="63">
        <v>0</v>
      </c>
      <c r="L857" s="33" t="e">
        <f>VLOOKUP(F:F,[1]PdC!$J$5:$T$1165,17,0)</f>
        <v>#N/A</v>
      </c>
      <c r="M857" s="40"/>
      <c r="N857" s="22"/>
      <c r="Q857" s="1">
        <f>+IFERROR(VLOOKUP(C857,#REF!,3,0),0)</f>
        <v>0</v>
      </c>
      <c r="T857" s="1" t="e">
        <f>VLOOKUP(F:F,[1]PdC!$F$5:$AE$1164,31,0)</f>
        <v>#REF!</v>
      </c>
      <c r="W857" s="33"/>
      <c r="Y857" s="1">
        <v>8417.64</v>
      </c>
    </row>
    <row r="858" spans="1:25" ht="15" customHeight="1" x14ac:dyDescent="0.25">
      <c r="A858" s="28" t="s">
        <v>1898</v>
      </c>
      <c r="B858" s="29" t="s">
        <v>8</v>
      </c>
      <c r="C858" s="70" t="s">
        <v>1901</v>
      </c>
      <c r="D858" s="70">
        <v>73010600160</v>
      </c>
      <c r="E858" s="30" t="s">
        <v>1912</v>
      </c>
      <c r="F858" s="30" t="s">
        <v>1912</v>
      </c>
      <c r="G858" s="31" t="s">
        <v>1913</v>
      </c>
      <c r="H858" s="29" t="s">
        <v>18</v>
      </c>
      <c r="I858" s="63">
        <v>0</v>
      </c>
      <c r="J858" s="63"/>
      <c r="K858" s="63">
        <v>0</v>
      </c>
      <c r="L858" s="33" t="e">
        <f>VLOOKUP(F:F,[1]PdC!$J$5:$T$1165,17,0)</f>
        <v>#N/A</v>
      </c>
      <c r="M858" s="46"/>
      <c r="N858" s="22"/>
      <c r="Q858" s="1">
        <f>+IFERROR(VLOOKUP(C858,#REF!,3,0),0)</f>
        <v>0</v>
      </c>
      <c r="T858" s="1" t="e">
        <f>VLOOKUP(F:F,[1]PdC!$F$5:$AE$1164,31,0)</f>
        <v>#REF!</v>
      </c>
      <c r="W858" s="33"/>
      <c r="Y858" s="1">
        <v>7898.96</v>
      </c>
    </row>
    <row r="859" spans="1:25" ht="15" customHeight="1" x14ac:dyDescent="0.25">
      <c r="A859" s="28" t="s">
        <v>1898</v>
      </c>
      <c r="B859" s="29" t="s">
        <v>8</v>
      </c>
      <c r="C859" s="70" t="s">
        <v>1901</v>
      </c>
      <c r="D859" s="70">
        <v>73010600170</v>
      </c>
      <c r="E859" s="30" t="s">
        <v>1914</v>
      </c>
      <c r="F859" s="30" t="s">
        <v>1914</v>
      </c>
      <c r="G859" s="31" t="s">
        <v>1915</v>
      </c>
      <c r="H859" s="29" t="s">
        <v>18</v>
      </c>
      <c r="I859" s="63">
        <v>0</v>
      </c>
      <c r="J859" s="63"/>
      <c r="K859" s="63">
        <v>0</v>
      </c>
      <c r="L859" s="33" t="e">
        <f>VLOOKUP(F:F,[1]PdC!$J$5:$T$1165,17,0)</f>
        <v>#N/A</v>
      </c>
      <c r="M859" s="46"/>
      <c r="N859" s="22"/>
      <c r="Q859" s="1">
        <f>+IFERROR(VLOOKUP(C859,#REF!,3,0),0)</f>
        <v>0</v>
      </c>
      <c r="T859" s="1" t="e">
        <f>VLOOKUP(F:F,[1]PdC!$F$5:$AE$1164,31,0)</f>
        <v>#REF!</v>
      </c>
      <c r="W859" s="33"/>
      <c r="Y859" s="1">
        <v>412635.01</v>
      </c>
    </row>
    <row r="860" spans="1:25" ht="15" customHeight="1" x14ac:dyDescent="0.25">
      <c r="A860" s="28" t="s">
        <v>1898</v>
      </c>
      <c r="B860" s="29" t="s">
        <v>8</v>
      </c>
      <c r="C860" s="70" t="s">
        <v>1901</v>
      </c>
      <c r="D860" s="70">
        <v>73010600180</v>
      </c>
      <c r="E860" s="30" t="s">
        <v>1916</v>
      </c>
      <c r="F860" s="30" t="s">
        <v>1916</v>
      </c>
      <c r="G860" s="31" t="s">
        <v>1917</v>
      </c>
      <c r="H860" s="29" t="s">
        <v>18</v>
      </c>
      <c r="I860" s="63">
        <v>0</v>
      </c>
      <c r="J860" s="63"/>
      <c r="K860" s="63">
        <v>0</v>
      </c>
      <c r="L860" s="33" t="e">
        <f>VLOOKUP(F:F,[1]PdC!$J$5:$T$1165,17,0)</f>
        <v>#N/A</v>
      </c>
      <c r="M860" s="46"/>
      <c r="N860" s="22"/>
      <c r="Q860" s="1">
        <f>+IFERROR(VLOOKUP(C860,#REF!,3,0),0)</f>
        <v>0</v>
      </c>
      <c r="T860" s="1" t="e">
        <f>VLOOKUP(F:F,[1]PdC!$F$5:$AE$1164,31,0)</f>
        <v>#REF!</v>
      </c>
      <c r="W860" s="33"/>
      <c r="Y860" s="1">
        <v>102269.22</v>
      </c>
    </row>
    <row r="861" spans="1:25" ht="15" customHeight="1" x14ac:dyDescent="0.25">
      <c r="A861" s="28" t="s">
        <v>1898</v>
      </c>
      <c r="B861" s="29" t="s">
        <v>8</v>
      </c>
      <c r="C861" s="70" t="s">
        <v>1918</v>
      </c>
      <c r="D861" s="70">
        <v>73010600210</v>
      </c>
      <c r="E861" s="30" t="s">
        <v>1919</v>
      </c>
      <c r="F861" s="30" t="s">
        <v>1919</v>
      </c>
      <c r="G861" s="31" t="s">
        <v>1920</v>
      </c>
      <c r="H861" s="29" t="s">
        <v>18</v>
      </c>
      <c r="I861" s="63">
        <v>26552.91</v>
      </c>
      <c r="J861" s="63"/>
      <c r="K861" s="63">
        <v>26552.91</v>
      </c>
      <c r="L861" s="33"/>
      <c r="M861" s="46"/>
      <c r="N861" s="22"/>
      <c r="Q861" s="1">
        <f>+IFERROR(VLOOKUP(C861,#REF!,3,0),0)</f>
        <v>0</v>
      </c>
      <c r="T861" s="1" t="e">
        <f>VLOOKUP(F:F,[1]PdC!$F$5:$AE$1164,31,0)</f>
        <v>#REF!</v>
      </c>
      <c r="W861" s="33"/>
      <c r="Y861" s="1">
        <v>9722.94</v>
      </c>
    </row>
    <row r="862" spans="1:25" ht="15" customHeight="1" x14ac:dyDescent="0.25">
      <c r="A862" s="28" t="s">
        <v>1898</v>
      </c>
      <c r="B862" s="29" t="s">
        <v>8</v>
      </c>
      <c r="C862" s="70" t="s">
        <v>1918</v>
      </c>
      <c r="D862" s="70">
        <v>73010600235</v>
      </c>
      <c r="E862" s="30" t="s">
        <v>1921</v>
      </c>
      <c r="F862" s="30"/>
      <c r="G862" s="31" t="s">
        <v>1922</v>
      </c>
      <c r="H862" s="29" t="s">
        <v>18</v>
      </c>
      <c r="I862" s="63">
        <v>0</v>
      </c>
      <c r="J862" s="63"/>
      <c r="K862" s="63">
        <v>0</v>
      </c>
      <c r="L862" s="33" t="e">
        <f>VLOOKUP(F:F,[1]PdC!$J$5:$T$1165,17,0)</f>
        <v>#N/A</v>
      </c>
      <c r="M862" s="46"/>
      <c r="N862" s="22"/>
      <c r="Q862" s="1">
        <f>+IFERROR(VLOOKUP(C862,#REF!,3,0),0)</f>
        <v>0</v>
      </c>
      <c r="T862" s="1" t="e">
        <f>VLOOKUP(F:F,[1]PdC!$F$5:$AE$1164,31,0)</f>
        <v>#REF!</v>
      </c>
      <c r="W862" s="33"/>
      <c r="Y862" s="1">
        <v>14573.47</v>
      </c>
    </row>
    <row r="863" spans="1:25" ht="15" customHeight="1" x14ac:dyDescent="0.25">
      <c r="A863" s="28" t="s">
        <v>1898</v>
      </c>
      <c r="B863" s="29" t="s">
        <v>8</v>
      </c>
      <c r="C863" s="70" t="s">
        <v>1918</v>
      </c>
      <c r="D863" s="70">
        <v>73010600245</v>
      </c>
      <c r="E863" s="30" t="s">
        <v>1923</v>
      </c>
      <c r="F863" s="30"/>
      <c r="G863" s="31" t="s">
        <v>1924</v>
      </c>
      <c r="H863" s="29" t="s">
        <v>18</v>
      </c>
      <c r="I863" s="63">
        <v>0</v>
      </c>
      <c r="J863" s="63"/>
      <c r="K863" s="63">
        <v>0</v>
      </c>
      <c r="L863" s="33" t="e">
        <f>VLOOKUP(F:F,[1]PdC!$J$5:$T$1165,17,0)</f>
        <v>#N/A</v>
      </c>
      <c r="M863" s="40"/>
      <c r="N863" s="22"/>
      <c r="Q863" s="1">
        <f>+IFERROR(VLOOKUP(C863,#REF!,3,0),0)</f>
        <v>0</v>
      </c>
      <c r="T863" s="1" t="e">
        <f>VLOOKUP(F:F,[1]PdC!$F$5:$AE$1164,31,0)</f>
        <v>#REF!</v>
      </c>
      <c r="W863" s="33"/>
    </row>
    <row r="864" spans="1:25" ht="15" customHeight="1" x14ac:dyDescent="0.25">
      <c r="A864" s="28" t="s">
        <v>1898</v>
      </c>
      <c r="B864" s="29" t="s">
        <v>8</v>
      </c>
      <c r="C864" s="70" t="s">
        <v>1918</v>
      </c>
      <c r="D864" s="70">
        <v>73010600250</v>
      </c>
      <c r="E864" s="30" t="s">
        <v>1925</v>
      </c>
      <c r="F864" s="30" t="s">
        <v>1925</v>
      </c>
      <c r="G864" s="31" t="s">
        <v>1926</v>
      </c>
      <c r="H864" s="29" t="s">
        <v>18</v>
      </c>
      <c r="I864" s="63">
        <v>0</v>
      </c>
      <c r="J864" s="63"/>
      <c r="K864" s="63">
        <v>0</v>
      </c>
      <c r="L864" s="33"/>
      <c r="M864" s="46"/>
      <c r="N864" s="22"/>
      <c r="Q864" s="1">
        <f>+IFERROR(VLOOKUP(C864,#REF!,3,0),0)</f>
        <v>0</v>
      </c>
      <c r="T864" s="1" t="e">
        <f>VLOOKUP(F:F,[1]PdC!$F$5:$AE$1164,31,0)</f>
        <v>#REF!</v>
      </c>
      <c r="W864" s="33"/>
    </row>
    <row r="865" spans="1:23" ht="15" customHeight="1" x14ac:dyDescent="0.25">
      <c r="A865" s="16"/>
      <c r="B865" s="29" t="s">
        <v>8</v>
      </c>
      <c r="C865" s="70" t="s">
        <v>1918</v>
      </c>
      <c r="D865" s="70">
        <v>73010600260</v>
      </c>
      <c r="E865" s="30" t="s">
        <v>1927</v>
      </c>
      <c r="F865" s="30" t="s">
        <v>1927</v>
      </c>
      <c r="G865" s="31" t="s">
        <v>1928</v>
      </c>
      <c r="H865" s="29" t="s">
        <v>18</v>
      </c>
      <c r="I865" s="63">
        <v>0</v>
      </c>
      <c r="J865" s="63">
        <v>0</v>
      </c>
      <c r="K865" s="63">
        <v>0</v>
      </c>
      <c r="L865" s="33" t="e">
        <f>VLOOKUP(F:F,[1]PdC!$J$5:$T$1165,17,0)</f>
        <v>#N/A</v>
      </c>
      <c r="M865" s="46"/>
      <c r="N865" s="22"/>
      <c r="Q865" s="1">
        <f>+IFERROR(VLOOKUP(C865,#REF!,3,0),0)</f>
        <v>0</v>
      </c>
      <c r="T865" s="1" t="e">
        <f>VLOOKUP(F:F,[1]PdC!$F$5:$AE$1164,31,0)</f>
        <v>#REF!</v>
      </c>
      <c r="W865" s="33"/>
    </row>
    <row r="866" spans="1:23" ht="15" customHeight="1" x14ac:dyDescent="0.25">
      <c r="A866" s="16"/>
      <c r="B866" s="29" t="s">
        <v>8</v>
      </c>
      <c r="C866" s="70" t="s">
        <v>1918</v>
      </c>
      <c r="D866" s="70">
        <v>73010600270</v>
      </c>
      <c r="E866" s="30" t="s">
        <v>1929</v>
      </c>
      <c r="F866" s="30" t="s">
        <v>1929</v>
      </c>
      <c r="G866" s="31" t="s">
        <v>1930</v>
      </c>
      <c r="H866" s="29" t="s">
        <v>18</v>
      </c>
      <c r="I866" s="63">
        <v>0</v>
      </c>
      <c r="J866" s="63">
        <v>0</v>
      </c>
      <c r="K866" s="63">
        <v>0</v>
      </c>
      <c r="L866" s="33" t="e">
        <f>VLOOKUP(F:F,[1]PdC!$J$5:$T$1165,17,0)</f>
        <v>#N/A</v>
      </c>
      <c r="M866" s="46"/>
      <c r="N866" s="22"/>
      <c r="Q866" s="1">
        <f>+IFERROR(VLOOKUP(C866,#REF!,3,0),0)</f>
        <v>0</v>
      </c>
      <c r="T866" s="1" t="e">
        <f>VLOOKUP(F:F,[1]PdC!$F$5:$AE$1164,31,0)</f>
        <v>#REF!</v>
      </c>
      <c r="W866" s="33"/>
    </row>
    <row r="867" spans="1:23" ht="15" customHeight="1" x14ac:dyDescent="0.25">
      <c r="A867" s="28" t="s">
        <v>1931</v>
      </c>
      <c r="B867" s="29" t="s">
        <v>8</v>
      </c>
      <c r="C867" s="70" t="s">
        <v>1918</v>
      </c>
      <c r="D867" s="70">
        <v>73010600280</v>
      </c>
      <c r="E867" s="30" t="s">
        <v>1932</v>
      </c>
      <c r="F867" s="30" t="s">
        <v>1932</v>
      </c>
      <c r="G867" s="31" t="s">
        <v>1933</v>
      </c>
      <c r="H867" s="29" t="s">
        <v>18</v>
      </c>
      <c r="I867" s="63">
        <v>9373.67</v>
      </c>
      <c r="J867" s="63"/>
      <c r="K867" s="63">
        <v>9373.67</v>
      </c>
      <c r="L867" s="33" t="e">
        <f>VLOOKUP(F:F,[1]PdC!$J$5:$T$1165,17,0)</f>
        <v>#N/A</v>
      </c>
      <c r="M867" s="46"/>
      <c r="N867" s="22"/>
      <c r="Q867" s="1">
        <f>+IFERROR(VLOOKUP(C867,#REF!,3,0),0)</f>
        <v>0</v>
      </c>
      <c r="T867" s="1" t="e">
        <f>VLOOKUP(F:F,[1]PdC!$F$5:$AE$1164,31,0)</f>
        <v>#REF!</v>
      </c>
      <c r="W867" s="33"/>
    </row>
    <row r="868" spans="1:23" ht="15" customHeight="1" x14ac:dyDescent="0.25">
      <c r="A868" s="28" t="s">
        <v>1934</v>
      </c>
      <c r="B868" s="29" t="s">
        <v>8</v>
      </c>
      <c r="C868" s="70" t="s">
        <v>1918</v>
      </c>
      <c r="D868" s="70"/>
      <c r="E868" s="30" t="s">
        <v>1935</v>
      </c>
      <c r="F868" s="30" t="s">
        <v>1935</v>
      </c>
      <c r="G868" s="31" t="s">
        <v>1936</v>
      </c>
      <c r="H868" s="29" t="s">
        <v>18</v>
      </c>
      <c r="I868" s="63">
        <v>4034.6</v>
      </c>
      <c r="J868" s="63"/>
      <c r="K868" s="63">
        <v>4034.6</v>
      </c>
      <c r="L868" s="33" t="e">
        <f>VLOOKUP(F:F,[1]PdC!$J$5:$T$1165,17,0)</f>
        <v>#N/A</v>
      </c>
      <c r="M868" s="40"/>
      <c r="N868" s="22"/>
      <c r="Q868" s="1">
        <f>+IFERROR(VLOOKUP(C868,#REF!,3,0),0)</f>
        <v>0</v>
      </c>
      <c r="T868" s="1" t="e">
        <f>VLOOKUP(F:F,[1]PdC!$F$5:$AE$1164,31,0)</f>
        <v>#REF!</v>
      </c>
      <c r="W868" s="33"/>
    </row>
    <row r="869" spans="1:23" ht="15" customHeight="1" x14ac:dyDescent="0.25">
      <c r="A869" s="28" t="s">
        <v>1931</v>
      </c>
      <c r="B869" s="29" t="s">
        <v>8</v>
      </c>
      <c r="C869" s="70" t="s">
        <v>1918</v>
      </c>
      <c r="D869" s="70"/>
      <c r="E869" s="30" t="s">
        <v>1937</v>
      </c>
      <c r="F869" s="30" t="s">
        <v>1937</v>
      </c>
      <c r="G869" s="31" t="s">
        <v>1938</v>
      </c>
      <c r="H869" s="29" t="s">
        <v>18</v>
      </c>
      <c r="I869" s="63">
        <v>3933.41</v>
      </c>
      <c r="J869" s="63"/>
      <c r="K869" s="63">
        <v>3933.41</v>
      </c>
      <c r="L869" s="33" t="e">
        <f>VLOOKUP(F:F,[1]PdC!$J$5:$T$1165,17,0)</f>
        <v>#N/A</v>
      </c>
      <c r="M869" s="40"/>
      <c r="N869" s="22"/>
      <c r="Q869" s="1">
        <f>+IFERROR(VLOOKUP(C869,#REF!,3,0),0)</f>
        <v>0</v>
      </c>
      <c r="T869" s="1" t="e">
        <f>VLOOKUP(F:F,[1]PdC!$F$5:$AE$1164,31,0)</f>
        <v>#REF!</v>
      </c>
      <c r="W869" s="33"/>
    </row>
    <row r="870" spans="1:23" ht="15" customHeight="1" x14ac:dyDescent="0.25">
      <c r="A870" s="28" t="s">
        <v>1931</v>
      </c>
      <c r="B870" s="23" t="s">
        <v>8</v>
      </c>
      <c r="C870" s="24"/>
      <c r="D870" s="24">
        <v>730107</v>
      </c>
      <c r="E870" s="25" t="s">
        <v>1939</v>
      </c>
      <c r="F870" s="25"/>
      <c r="G870" s="26" t="s">
        <v>1940</v>
      </c>
      <c r="H870" s="26" t="s">
        <v>11</v>
      </c>
      <c r="I870" s="27">
        <v>0</v>
      </c>
      <c r="J870" s="27"/>
      <c r="K870" s="27">
        <v>0</v>
      </c>
      <c r="L870" s="33" t="e">
        <f>VLOOKUP(F:F,[1]PdC!$J$5:$T$1165,17,0)</f>
        <v>#N/A</v>
      </c>
      <c r="M870" s="40"/>
      <c r="N870" s="22"/>
      <c r="Q870" s="1">
        <f>+IFERROR(VLOOKUP(C870,#REF!,3,0),0)</f>
        <v>0</v>
      </c>
      <c r="T870" s="1" t="e">
        <f>VLOOKUP(F:F,[1]PdC!$F$5:$AE$1164,31,0)</f>
        <v>#REF!</v>
      </c>
      <c r="W870" s="33"/>
    </row>
    <row r="871" spans="1:23" ht="15" customHeight="1" x14ac:dyDescent="0.25">
      <c r="A871" s="28" t="s">
        <v>1931</v>
      </c>
      <c r="B871" s="29" t="s">
        <v>8</v>
      </c>
      <c r="C871" s="70" t="s">
        <v>1941</v>
      </c>
      <c r="D871" s="70">
        <v>73010700110</v>
      </c>
      <c r="E871" s="30" t="s">
        <v>1942</v>
      </c>
      <c r="F871" s="30" t="s">
        <v>1942</v>
      </c>
      <c r="G871" s="31" t="s">
        <v>1943</v>
      </c>
      <c r="H871" s="29" t="s">
        <v>18</v>
      </c>
      <c r="I871" s="63">
        <v>0</v>
      </c>
      <c r="J871" s="63"/>
      <c r="K871" s="63">
        <v>0</v>
      </c>
      <c r="L871" s="33" t="e">
        <f>VLOOKUP(F:F,[1]PdC!$J$5:$T$1165,17,0)</f>
        <v>#N/A</v>
      </c>
      <c r="M871" s="40"/>
      <c r="N871" s="22"/>
      <c r="Q871" s="1">
        <f>+IFERROR(VLOOKUP(C871,#REF!,3,0),0)</f>
        <v>0</v>
      </c>
      <c r="T871" s="1" t="e">
        <f>VLOOKUP(F:F,[1]PdC!$F$5:$AE$1164,31,0)</f>
        <v>#REF!</v>
      </c>
      <c r="W871" s="33"/>
    </row>
    <row r="872" spans="1:23" ht="15" customHeight="1" x14ac:dyDescent="0.25">
      <c r="A872" s="28" t="s">
        <v>1931</v>
      </c>
      <c r="B872" s="29" t="s">
        <v>8</v>
      </c>
      <c r="C872" s="70" t="s">
        <v>1941</v>
      </c>
      <c r="D872" s="70">
        <v>73010700120</v>
      </c>
      <c r="E872" s="30" t="s">
        <v>1944</v>
      </c>
      <c r="F872" s="30" t="s">
        <v>1944</v>
      </c>
      <c r="G872" s="31" t="s">
        <v>1945</v>
      </c>
      <c r="H872" s="29" t="s">
        <v>18</v>
      </c>
      <c r="I872" s="63">
        <v>0</v>
      </c>
      <c r="J872" s="63"/>
      <c r="K872" s="63">
        <v>0</v>
      </c>
      <c r="L872" s="33" t="e">
        <f>VLOOKUP(F:F,[1]PdC!$J$5:$T$1165,17,0)</f>
        <v>#N/A</v>
      </c>
      <c r="M872" s="52"/>
      <c r="N872" s="22"/>
      <c r="Q872" s="1">
        <f>+IFERROR(VLOOKUP(C872,#REF!,3,0),0)</f>
        <v>0</v>
      </c>
      <c r="T872" s="1" t="e">
        <f>VLOOKUP(F:F,[1]PdC!$F$5:$AE$1164,31,0)</f>
        <v>#REF!</v>
      </c>
      <c r="W872" s="33"/>
    </row>
    <row r="873" spans="1:23" ht="15" customHeight="1" x14ac:dyDescent="0.25">
      <c r="A873" s="34" t="s">
        <v>1931</v>
      </c>
      <c r="B873" s="29" t="s">
        <v>8</v>
      </c>
      <c r="C873" s="70" t="s">
        <v>1941</v>
      </c>
      <c r="D873" s="70">
        <v>73010700130</v>
      </c>
      <c r="E873" s="30" t="s">
        <v>1946</v>
      </c>
      <c r="F873" s="30" t="s">
        <v>1946</v>
      </c>
      <c r="G873" s="31" t="s">
        <v>1947</v>
      </c>
      <c r="H873" s="29" t="s">
        <v>18</v>
      </c>
      <c r="I873" s="63">
        <v>0</v>
      </c>
      <c r="J873" s="63"/>
      <c r="K873" s="63">
        <v>0</v>
      </c>
      <c r="L873" s="33" t="e">
        <f>VLOOKUP(F:F,[1]PdC!$J$5:$T$1165,17,0)</f>
        <v>#N/A</v>
      </c>
      <c r="M873" s="40"/>
      <c r="N873" s="22"/>
      <c r="Q873" s="1">
        <f>+IFERROR(VLOOKUP(C873,#REF!,3,0),0)</f>
        <v>0</v>
      </c>
      <c r="T873" s="1" t="e">
        <f>VLOOKUP(F:F,[1]PdC!$F$5:$AE$1164,31,0)</f>
        <v>#REF!</v>
      </c>
      <c r="W873" s="33"/>
    </row>
    <row r="874" spans="1:23" ht="15" customHeight="1" x14ac:dyDescent="0.25">
      <c r="A874" s="34" t="s">
        <v>1931</v>
      </c>
      <c r="B874" s="29" t="s">
        <v>8</v>
      </c>
      <c r="C874" s="70" t="s">
        <v>1941</v>
      </c>
      <c r="D874" s="70">
        <v>73010700140</v>
      </c>
      <c r="E874" s="30" t="s">
        <v>1948</v>
      </c>
      <c r="F874" s="30" t="s">
        <v>1948</v>
      </c>
      <c r="G874" s="31" t="s">
        <v>1949</v>
      </c>
      <c r="H874" s="29" t="s">
        <v>18</v>
      </c>
      <c r="I874" s="63">
        <v>0</v>
      </c>
      <c r="J874" s="63"/>
      <c r="K874" s="63">
        <v>0</v>
      </c>
      <c r="L874" s="33" t="e">
        <f>VLOOKUP(F:F,[1]PdC!$J$5:$T$1165,17,0)</f>
        <v>#N/A</v>
      </c>
      <c r="M874" s="40"/>
      <c r="N874" s="22"/>
      <c r="Q874" s="1">
        <f>+IFERROR(VLOOKUP(C874,#REF!,3,0),0)</f>
        <v>0</v>
      </c>
      <c r="T874" s="1" t="e">
        <f>VLOOKUP(F:F,[1]PdC!$F$5:$AE$1164,31,0)</f>
        <v>#REF!</v>
      </c>
      <c r="W874" s="33"/>
    </row>
    <row r="875" spans="1:23" ht="15" customHeight="1" x14ac:dyDescent="0.25">
      <c r="A875" s="34" t="s">
        <v>1931</v>
      </c>
      <c r="B875" s="29" t="s">
        <v>8</v>
      </c>
      <c r="C875" s="70" t="s">
        <v>1941</v>
      </c>
      <c r="D875" s="70">
        <v>73010700150</v>
      </c>
      <c r="E875" s="30" t="s">
        <v>1950</v>
      </c>
      <c r="F875" s="30" t="s">
        <v>1950</v>
      </c>
      <c r="G875" s="31" t="s">
        <v>1951</v>
      </c>
      <c r="H875" s="29" t="s">
        <v>18</v>
      </c>
      <c r="I875" s="63">
        <v>0</v>
      </c>
      <c r="J875" s="63"/>
      <c r="K875" s="63">
        <v>0</v>
      </c>
      <c r="L875" s="33" t="e">
        <f>VLOOKUP(F:F,[1]PdC!$J$5:$T$1165,17,0)</f>
        <v>#N/A</v>
      </c>
      <c r="M875" s="40"/>
      <c r="N875" s="22"/>
      <c r="Q875" s="1">
        <f>+IFERROR(VLOOKUP(C875,#REF!,3,0),0)</f>
        <v>0</v>
      </c>
      <c r="T875" s="1" t="e">
        <f>VLOOKUP(F:F,[1]PdC!$F$5:$AE$1164,31,0)</f>
        <v>#REF!</v>
      </c>
      <c r="W875" s="33"/>
    </row>
    <row r="876" spans="1:23" ht="15" customHeight="1" x14ac:dyDescent="0.25">
      <c r="A876" s="28" t="s">
        <v>1931</v>
      </c>
      <c r="B876" s="29" t="s">
        <v>8</v>
      </c>
      <c r="C876" s="70" t="s">
        <v>1941</v>
      </c>
      <c r="D876" s="70">
        <v>73010700160</v>
      </c>
      <c r="E876" s="30" t="s">
        <v>1952</v>
      </c>
      <c r="F876" s="30" t="s">
        <v>1952</v>
      </c>
      <c r="G876" s="31" t="s">
        <v>1953</v>
      </c>
      <c r="H876" s="29" t="s">
        <v>18</v>
      </c>
      <c r="I876" s="63">
        <v>0</v>
      </c>
      <c r="J876" s="63"/>
      <c r="K876" s="63">
        <v>0</v>
      </c>
      <c r="L876" s="33" t="e">
        <f>VLOOKUP(F:F,[1]PdC!$J$5:$T$1165,17,0)</f>
        <v>#N/A</v>
      </c>
      <c r="M876" s="40"/>
      <c r="N876" s="22"/>
      <c r="Q876" s="1">
        <f>+IFERROR(VLOOKUP(C876,#REF!,3,0),0)</f>
        <v>0</v>
      </c>
      <c r="T876" s="1" t="e">
        <f>VLOOKUP(F:F,[1]PdC!$F$5:$AE$1164,31,0)</f>
        <v>#REF!</v>
      </c>
      <c r="W876" s="33"/>
    </row>
    <row r="877" spans="1:23" ht="15" customHeight="1" x14ac:dyDescent="0.25">
      <c r="A877" s="28" t="s">
        <v>1931</v>
      </c>
      <c r="B877" s="29" t="s">
        <v>8</v>
      </c>
      <c r="C877" s="70" t="s">
        <v>1941</v>
      </c>
      <c r="D877" s="70">
        <v>73010700170</v>
      </c>
      <c r="E877" s="30" t="s">
        <v>1954</v>
      </c>
      <c r="F877" s="30" t="s">
        <v>1954</v>
      </c>
      <c r="G877" s="31" t="s">
        <v>1955</v>
      </c>
      <c r="H877" s="29" t="s">
        <v>18</v>
      </c>
      <c r="I877" s="63">
        <v>0</v>
      </c>
      <c r="J877" s="63"/>
      <c r="K877" s="63">
        <v>0</v>
      </c>
      <c r="L877" s="33" t="e">
        <f>VLOOKUP(F:F,[1]PdC!$J$5:$T$1165,17,0)</f>
        <v>#N/A</v>
      </c>
      <c r="M877" s="46"/>
      <c r="N877" s="22"/>
      <c r="Q877" s="1">
        <f>+IFERROR(VLOOKUP(C877,#REF!,3,0),0)</f>
        <v>0</v>
      </c>
      <c r="T877" s="1" t="e">
        <f>VLOOKUP(F:F,[1]PdC!$F$5:$AE$1164,31,0)</f>
        <v>#REF!</v>
      </c>
      <c r="W877" s="33"/>
    </row>
    <row r="878" spans="1:23" ht="15" customHeight="1" x14ac:dyDescent="0.25">
      <c r="A878" s="28" t="s">
        <v>1931</v>
      </c>
      <c r="B878" s="29" t="s">
        <v>8</v>
      </c>
      <c r="C878" s="70" t="s">
        <v>1941</v>
      </c>
      <c r="D878" s="70">
        <v>73010700180</v>
      </c>
      <c r="E878" s="30" t="s">
        <v>1956</v>
      </c>
      <c r="F878" s="30" t="s">
        <v>1956</v>
      </c>
      <c r="G878" s="31" t="s">
        <v>1957</v>
      </c>
      <c r="H878" s="29" t="s">
        <v>18</v>
      </c>
      <c r="I878" s="63">
        <v>0</v>
      </c>
      <c r="J878" s="63"/>
      <c r="K878" s="63">
        <v>0</v>
      </c>
      <c r="L878" s="33" t="e">
        <f>VLOOKUP(F:F,[1]PdC!$J$5:$T$1165,17,0)</f>
        <v>#N/A</v>
      </c>
      <c r="M878" s="46"/>
      <c r="N878" s="22"/>
      <c r="Q878" s="1">
        <f>+IFERROR(VLOOKUP(C878,#REF!,3,0),0)</f>
        <v>0</v>
      </c>
      <c r="T878" s="1" t="e">
        <f>VLOOKUP(F:F,[1]PdC!$F$5:$AE$1164,31,0)</f>
        <v>#REF!</v>
      </c>
      <c r="W878" s="33"/>
    </row>
    <row r="879" spans="1:23" ht="15" customHeight="1" x14ac:dyDescent="0.25">
      <c r="A879" s="28" t="s">
        <v>1931</v>
      </c>
      <c r="B879" s="29" t="s">
        <v>8</v>
      </c>
      <c r="C879" s="70" t="s">
        <v>1958</v>
      </c>
      <c r="D879" s="70">
        <v>73010700210</v>
      </c>
      <c r="E879" s="30" t="s">
        <v>1959</v>
      </c>
      <c r="F879" s="30" t="s">
        <v>1959</v>
      </c>
      <c r="G879" s="31" t="s">
        <v>1960</v>
      </c>
      <c r="H879" s="29" t="s">
        <v>18</v>
      </c>
      <c r="I879" s="63">
        <v>0</v>
      </c>
      <c r="J879" s="63"/>
      <c r="K879" s="63">
        <v>0</v>
      </c>
      <c r="L879" s="33" t="e">
        <f>VLOOKUP(F:F,[1]PdC!$J$5:$T$1165,17,0)</f>
        <v>#N/A</v>
      </c>
      <c r="M879" s="46"/>
      <c r="N879" s="22"/>
      <c r="Q879" s="1">
        <f>+IFERROR(VLOOKUP(C879,#REF!,3,0),0)</f>
        <v>0</v>
      </c>
      <c r="T879" s="1" t="e">
        <f>VLOOKUP(F:F,[1]PdC!$F$5:$AE$1164,31,0)</f>
        <v>#REF!</v>
      </c>
      <c r="W879" s="33"/>
    </row>
    <row r="880" spans="1:23" ht="15" customHeight="1" x14ac:dyDescent="0.25">
      <c r="A880" s="28" t="s">
        <v>1931</v>
      </c>
      <c r="B880" s="29" t="s">
        <v>8</v>
      </c>
      <c r="C880" s="70" t="s">
        <v>1958</v>
      </c>
      <c r="D880" s="70">
        <v>73010700235</v>
      </c>
      <c r="E880" s="30" t="s">
        <v>1961</v>
      </c>
      <c r="F880" s="30"/>
      <c r="G880" s="31" t="s">
        <v>1962</v>
      </c>
      <c r="H880" s="29" t="s">
        <v>18</v>
      </c>
      <c r="I880" s="63">
        <v>0</v>
      </c>
      <c r="J880" s="63"/>
      <c r="K880" s="63">
        <v>0</v>
      </c>
      <c r="L880" s="33" t="e">
        <f>VLOOKUP(F:F,[1]PdC!$J$5:$T$1165,17,0)</f>
        <v>#N/A</v>
      </c>
      <c r="M880" s="46"/>
      <c r="N880" s="22"/>
      <c r="Q880" s="1">
        <f>+IFERROR(VLOOKUP(C880,#REF!,3,0),0)</f>
        <v>0</v>
      </c>
      <c r="T880" s="1" t="e">
        <f>VLOOKUP(F:F,[1]PdC!$F$5:$AE$1164,31,0)</f>
        <v>#REF!</v>
      </c>
      <c r="W880" s="33"/>
    </row>
    <row r="881" spans="1:23" ht="15" customHeight="1" x14ac:dyDescent="0.25">
      <c r="A881" s="16"/>
      <c r="B881" s="29" t="s">
        <v>8</v>
      </c>
      <c r="C881" s="70" t="s">
        <v>1958</v>
      </c>
      <c r="D881" s="70">
        <v>73010700245</v>
      </c>
      <c r="E881" s="30" t="s">
        <v>1963</v>
      </c>
      <c r="F881" s="30"/>
      <c r="G881" s="31" t="s">
        <v>1964</v>
      </c>
      <c r="H881" s="29" t="s">
        <v>18</v>
      </c>
      <c r="I881" s="63">
        <v>0</v>
      </c>
      <c r="J881" s="63">
        <v>0</v>
      </c>
      <c r="K881" s="63">
        <v>0</v>
      </c>
      <c r="L881" s="33" t="e">
        <f>VLOOKUP(F:F,[1]PdC!$J$5:$T$1165,17,0)</f>
        <v>#N/A</v>
      </c>
      <c r="M881" s="46"/>
      <c r="N881" s="22"/>
      <c r="Q881" s="1">
        <f>+IFERROR(VLOOKUP(C881,#REF!,3,0),0)</f>
        <v>0</v>
      </c>
      <c r="T881" s="1" t="e">
        <f>VLOOKUP(F:F,[1]PdC!$F$5:$AE$1164,31,0)</f>
        <v>#REF!</v>
      </c>
      <c r="W881" s="33"/>
    </row>
    <row r="882" spans="1:23" ht="15" customHeight="1" x14ac:dyDescent="0.25">
      <c r="A882" s="28" t="s">
        <v>1965</v>
      </c>
      <c r="B882" s="29" t="s">
        <v>8</v>
      </c>
      <c r="C882" s="70" t="s">
        <v>1958</v>
      </c>
      <c r="D882" s="70">
        <v>73010700250</v>
      </c>
      <c r="E882" s="30" t="s">
        <v>1966</v>
      </c>
      <c r="F882" s="30" t="s">
        <v>1966</v>
      </c>
      <c r="G882" s="31" t="s">
        <v>1967</v>
      </c>
      <c r="H882" s="29" t="s">
        <v>18</v>
      </c>
      <c r="I882" s="63">
        <v>0</v>
      </c>
      <c r="J882" s="63"/>
      <c r="K882" s="63">
        <v>0</v>
      </c>
      <c r="L882" s="33" t="e">
        <f>VLOOKUP(F:F,[1]PdC!$J$5:$T$1165,17,0)</f>
        <v>#N/A</v>
      </c>
      <c r="M882" s="40"/>
      <c r="N882" s="22"/>
      <c r="Q882" s="1">
        <f>+IFERROR(VLOOKUP(C882,#REF!,3,0),0)</f>
        <v>0</v>
      </c>
      <c r="T882" s="1" t="e">
        <f>VLOOKUP(F:F,[1]PdC!$F$5:$AE$1164,31,0)</f>
        <v>#REF!</v>
      </c>
      <c r="W882" s="33"/>
    </row>
    <row r="883" spans="1:23" ht="15" customHeight="1" x14ac:dyDescent="0.25">
      <c r="A883" s="34" t="s">
        <v>1965</v>
      </c>
      <c r="B883" s="29" t="s">
        <v>8</v>
      </c>
      <c r="C883" s="70" t="s">
        <v>1958</v>
      </c>
      <c r="D883" s="70">
        <v>73010700260</v>
      </c>
      <c r="E883" s="30" t="s">
        <v>1968</v>
      </c>
      <c r="F883" s="30" t="s">
        <v>1968</v>
      </c>
      <c r="G883" s="31" t="s">
        <v>1969</v>
      </c>
      <c r="H883" s="29" t="s">
        <v>18</v>
      </c>
      <c r="I883" s="63">
        <v>0</v>
      </c>
      <c r="J883" s="63"/>
      <c r="K883" s="63">
        <v>0</v>
      </c>
      <c r="L883" s="33" t="e">
        <f>VLOOKUP(F:F,[1]PdC!$J$5:$T$1165,17,0)</f>
        <v>#N/A</v>
      </c>
      <c r="M883" s="40"/>
      <c r="N883" s="22"/>
      <c r="Q883" s="1">
        <f>+IFERROR(VLOOKUP(C883,#REF!,3,0),0)</f>
        <v>0</v>
      </c>
      <c r="T883" s="1" t="e">
        <f>VLOOKUP(F:F,[1]PdC!$F$5:$AE$1164,31,0)</f>
        <v>#REF!</v>
      </c>
      <c r="W883" s="33"/>
    </row>
    <row r="884" spans="1:23" ht="15" customHeight="1" x14ac:dyDescent="0.25">
      <c r="A884" s="34" t="s">
        <v>1965</v>
      </c>
      <c r="B884" s="29" t="s">
        <v>8</v>
      </c>
      <c r="C884" s="70" t="s">
        <v>1958</v>
      </c>
      <c r="D884" s="70">
        <v>73010700270</v>
      </c>
      <c r="E884" s="30" t="s">
        <v>1970</v>
      </c>
      <c r="F884" s="30" t="s">
        <v>1970</v>
      </c>
      <c r="G884" s="31" t="s">
        <v>1971</v>
      </c>
      <c r="H884" s="29" t="s">
        <v>18</v>
      </c>
      <c r="I884" s="63">
        <v>0</v>
      </c>
      <c r="J884" s="63"/>
      <c r="K884" s="63">
        <v>0</v>
      </c>
      <c r="L884" s="33" t="e">
        <f>VLOOKUP(F:F,[1]PdC!$J$5:$T$1165,17,0)</f>
        <v>#N/A</v>
      </c>
      <c r="M884" s="46"/>
      <c r="N884" s="22"/>
      <c r="Q884" s="1">
        <f>+IFERROR(VLOOKUP(C884,#REF!,3,0),0)</f>
        <v>0</v>
      </c>
      <c r="T884" s="1" t="e">
        <f>VLOOKUP(F:F,[1]PdC!$F$5:$AE$1164,31,0)</f>
        <v>#REF!</v>
      </c>
      <c r="W884" s="33"/>
    </row>
    <row r="885" spans="1:23" ht="15" customHeight="1" x14ac:dyDescent="0.25">
      <c r="A885" s="34" t="s">
        <v>1965</v>
      </c>
      <c r="B885" s="29" t="s">
        <v>8</v>
      </c>
      <c r="C885" s="70" t="s">
        <v>1958</v>
      </c>
      <c r="D885" s="70">
        <v>73010700280</v>
      </c>
      <c r="E885" s="30" t="s">
        <v>1972</v>
      </c>
      <c r="F885" s="30" t="s">
        <v>1972</v>
      </c>
      <c r="G885" s="31" t="s">
        <v>1973</v>
      </c>
      <c r="H885" s="29" t="s">
        <v>18</v>
      </c>
      <c r="I885" s="63">
        <v>0</v>
      </c>
      <c r="J885" s="63"/>
      <c r="K885" s="63">
        <v>0</v>
      </c>
      <c r="L885" s="33" t="e">
        <f>VLOOKUP(F:F,[1]PdC!$J$5:$T$1165,17,0)</f>
        <v>#N/A</v>
      </c>
      <c r="M885" s="40"/>
      <c r="N885" s="22"/>
      <c r="Q885" s="1">
        <f>+IFERROR(VLOOKUP(C885,#REF!,3,0),0)</f>
        <v>0</v>
      </c>
      <c r="T885" s="1" t="e">
        <f>VLOOKUP(F:F,[1]PdC!$F$5:$AE$1164,31,0)</f>
        <v>#REF!</v>
      </c>
      <c r="W885" s="33"/>
    </row>
    <row r="886" spans="1:23" ht="15" customHeight="1" x14ac:dyDescent="0.25">
      <c r="A886" s="34" t="s">
        <v>1931</v>
      </c>
      <c r="B886" s="29" t="s">
        <v>8</v>
      </c>
      <c r="C886" s="70" t="s">
        <v>1958</v>
      </c>
      <c r="D886" s="70">
        <v>73010700290</v>
      </c>
      <c r="E886" s="30" t="s">
        <v>1974</v>
      </c>
      <c r="F886" s="30"/>
      <c r="G886" s="31" t="s">
        <v>1975</v>
      </c>
      <c r="H886" s="29" t="s">
        <v>18</v>
      </c>
      <c r="I886" s="63">
        <v>0</v>
      </c>
      <c r="J886" s="63"/>
      <c r="K886" s="63">
        <v>0</v>
      </c>
      <c r="L886" s="33" t="e">
        <f>VLOOKUP(F:F,[1]PdC!$J$5:$T$1165,17,0)</f>
        <v>#N/A</v>
      </c>
      <c r="M886" s="40"/>
      <c r="N886" s="22"/>
      <c r="Q886" s="1">
        <f>+IFERROR(VLOOKUP(C886,#REF!,3,0),0)</f>
        <v>0</v>
      </c>
      <c r="T886" s="1" t="e">
        <f>VLOOKUP(F:F,[1]PdC!$F$5:$AE$1164,31,0)</f>
        <v>#REF!</v>
      </c>
      <c r="W886" s="33"/>
    </row>
    <row r="887" spans="1:23" ht="15" customHeight="1" x14ac:dyDescent="0.25">
      <c r="A887" s="34" t="s">
        <v>1965</v>
      </c>
      <c r="B887" s="29" t="s">
        <v>8</v>
      </c>
      <c r="C887" s="70" t="s">
        <v>1958</v>
      </c>
      <c r="D887" s="70">
        <v>73010700300</v>
      </c>
      <c r="E887" s="30" t="s">
        <v>1976</v>
      </c>
      <c r="F887" s="30"/>
      <c r="G887" s="31" t="s">
        <v>1977</v>
      </c>
      <c r="H887" s="29" t="s">
        <v>18</v>
      </c>
      <c r="I887" s="63">
        <v>0</v>
      </c>
      <c r="J887" s="63"/>
      <c r="K887" s="63">
        <v>0</v>
      </c>
      <c r="L887" s="33" t="e">
        <f>VLOOKUP(F:F,[1]PdC!$J$5:$T$1165,17,0)</f>
        <v>#N/A</v>
      </c>
      <c r="M887" s="46"/>
      <c r="N887" s="22"/>
      <c r="Q887" s="1">
        <f>+IFERROR(VLOOKUP(C887,#REF!,3,0),0)</f>
        <v>0</v>
      </c>
      <c r="T887" s="1" t="e">
        <f>VLOOKUP(F:F,[1]PdC!$F$5:$AE$1164,31,0)</f>
        <v>#REF!</v>
      </c>
      <c r="W887" s="33"/>
    </row>
    <row r="888" spans="1:23" ht="15" customHeight="1" x14ac:dyDescent="0.25">
      <c r="A888" s="28" t="s">
        <v>1965</v>
      </c>
      <c r="B888" s="29" t="s">
        <v>8</v>
      </c>
      <c r="C888" s="70" t="s">
        <v>1958</v>
      </c>
      <c r="D888" s="70">
        <v>73010700310</v>
      </c>
      <c r="E888" s="30" t="s">
        <v>1978</v>
      </c>
      <c r="F888" s="30"/>
      <c r="G888" s="31" t="s">
        <v>1979</v>
      </c>
      <c r="H888" s="29" t="s">
        <v>18</v>
      </c>
      <c r="I888" s="63">
        <v>0</v>
      </c>
      <c r="J888" s="63"/>
      <c r="K888" s="63">
        <v>0</v>
      </c>
      <c r="L888" s="33" t="e">
        <f>VLOOKUP(F:F,[1]PdC!$J$5:$T$1165,17,0)</f>
        <v>#N/A</v>
      </c>
      <c r="M888" s="40"/>
      <c r="N888" s="22"/>
      <c r="Q888" s="1">
        <f>+IFERROR(VLOOKUP(C888,#REF!,3,0),0)</f>
        <v>0</v>
      </c>
      <c r="T888" s="1" t="e">
        <f>VLOOKUP(F:F,[1]PdC!$F$5:$AE$1164,31,0)</f>
        <v>#REF!</v>
      </c>
      <c r="W888" s="33"/>
    </row>
    <row r="889" spans="1:23" ht="15" customHeight="1" x14ac:dyDescent="0.25">
      <c r="A889" s="16"/>
      <c r="B889" s="29" t="s">
        <v>8</v>
      </c>
      <c r="C889" s="70" t="s">
        <v>1958</v>
      </c>
      <c r="D889" s="70">
        <v>73010700320</v>
      </c>
      <c r="E889" s="30" t="s">
        <v>1980</v>
      </c>
      <c r="F889" s="30"/>
      <c r="G889" s="31" t="s">
        <v>1981</v>
      </c>
      <c r="H889" s="29" t="s">
        <v>18</v>
      </c>
      <c r="I889" s="63">
        <v>0</v>
      </c>
      <c r="J889" s="63">
        <v>0</v>
      </c>
      <c r="K889" s="63">
        <v>0</v>
      </c>
      <c r="L889" s="33" t="e">
        <f>VLOOKUP(F:F,[1]PdC!$J$5:$T$1165,17,0)</f>
        <v>#N/A</v>
      </c>
      <c r="M889" s="46"/>
      <c r="N889" s="22"/>
      <c r="Q889" s="1">
        <f>+IFERROR(VLOOKUP(C889,#REF!,3,0),0)</f>
        <v>0</v>
      </c>
      <c r="T889" s="1" t="e">
        <f>VLOOKUP(F:F,[1]PdC!$F$5:$AE$1164,31,0)</f>
        <v>#REF!</v>
      </c>
      <c r="W889" s="33"/>
    </row>
    <row r="890" spans="1:23" ht="15" customHeight="1" x14ac:dyDescent="0.25">
      <c r="A890" s="34" t="s">
        <v>1982</v>
      </c>
      <c r="B890" s="29" t="s">
        <v>8</v>
      </c>
      <c r="C890" s="70" t="s">
        <v>1958</v>
      </c>
      <c r="D890" s="70">
        <v>73010700330</v>
      </c>
      <c r="E890" s="30" t="s">
        <v>1983</v>
      </c>
      <c r="F890" s="30"/>
      <c r="G890" s="31" t="s">
        <v>1984</v>
      </c>
      <c r="H890" s="29" t="s">
        <v>18</v>
      </c>
      <c r="I890" s="63">
        <v>0</v>
      </c>
      <c r="J890" s="63"/>
      <c r="K890" s="63">
        <v>0</v>
      </c>
      <c r="L890" s="33" t="e">
        <f>VLOOKUP(F:F,[1]PdC!$J$5:$T$1165,17,0)</f>
        <v>#N/A</v>
      </c>
      <c r="M890" s="46"/>
      <c r="N890" s="22"/>
      <c r="Q890" s="1">
        <f>+IFERROR(VLOOKUP(C890,#REF!,3,0),0)</f>
        <v>0</v>
      </c>
      <c r="T890" s="1" t="e">
        <f>VLOOKUP(F:F,[1]PdC!$F$5:$AE$1164,31,0)</f>
        <v>#REF!</v>
      </c>
      <c r="W890" s="33"/>
    </row>
    <row r="891" spans="1:23" ht="15" customHeight="1" x14ac:dyDescent="0.25">
      <c r="A891" s="34" t="s">
        <v>1982</v>
      </c>
      <c r="B891" s="29" t="s">
        <v>8</v>
      </c>
      <c r="C891" s="70" t="s">
        <v>1958</v>
      </c>
      <c r="D891" s="70">
        <v>73010700340</v>
      </c>
      <c r="E891" s="30" t="s">
        <v>1985</v>
      </c>
      <c r="F891" s="30"/>
      <c r="G891" s="31" t="s">
        <v>1986</v>
      </c>
      <c r="H891" s="29" t="s">
        <v>18</v>
      </c>
      <c r="I891" s="63">
        <v>0</v>
      </c>
      <c r="J891" s="63"/>
      <c r="K891" s="63">
        <v>0</v>
      </c>
      <c r="L891" s="33" t="e">
        <f>VLOOKUP(F:F,[1]PdC!$J$5:$T$1165,17,0)</f>
        <v>#N/A</v>
      </c>
      <c r="M891" s="46"/>
      <c r="N891" s="22"/>
      <c r="Q891" s="1">
        <f>+IFERROR(VLOOKUP(C891,#REF!,3,0),0)</f>
        <v>0</v>
      </c>
      <c r="T891" s="1" t="e">
        <f>VLOOKUP(F:F,[1]PdC!$F$5:$AE$1164,31,0)</f>
        <v>#REF!</v>
      </c>
      <c r="W891" s="33"/>
    </row>
    <row r="892" spans="1:23" ht="15" customHeight="1" x14ac:dyDescent="0.25">
      <c r="A892" s="34" t="s">
        <v>1982</v>
      </c>
      <c r="B892" s="29" t="s">
        <v>8</v>
      </c>
      <c r="C892" s="70" t="s">
        <v>1958</v>
      </c>
      <c r="D892" s="70">
        <v>73010700350</v>
      </c>
      <c r="E892" s="30" t="s">
        <v>1987</v>
      </c>
      <c r="F892" s="30"/>
      <c r="G892" s="31" t="s">
        <v>1988</v>
      </c>
      <c r="H892" s="29" t="s">
        <v>18</v>
      </c>
      <c r="I892" s="63">
        <v>0</v>
      </c>
      <c r="J892" s="63"/>
      <c r="K892" s="63">
        <v>0</v>
      </c>
      <c r="L892" s="33"/>
      <c r="M892" s="46"/>
      <c r="N892" s="22"/>
      <c r="Q892" s="1">
        <f>+IFERROR(VLOOKUP(C892,#REF!,3,0),0)</f>
        <v>0</v>
      </c>
      <c r="T892" s="1" t="e">
        <f>VLOOKUP(F:F,[1]PdC!$F$5:$AE$1164,31,0)</f>
        <v>#REF!</v>
      </c>
      <c r="W892" s="33"/>
    </row>
    <row r="893" spans="1:23" ht="15" customHeight="1" x14ac:dyDescent="0.25">
      <c r="A893" s="34" t="s">
        <v>1982</v>
      </c>
      <c r="B893" s="29" t="s">
        <v>8</v>
      </c>
      <c r="C893" s="70" t="s">
        <v>1958</v>
      </c>
      <c r="D893" s="70"/>
      <c r="E893" s="30" t="s">
        <v>1989</v>
      </c>
      <c r="F893" s="30" t="s">
        <v>1989</v>
      </c>
      <c r="G893" s="31" t="s">
        <v>1990</v>
      </c>
      <c r="H893" s="29" t="s">
        <v>18</v>
      </c>
      <c r="I893" s="63">
        <v>0</v>
      </c>
      <c r="J893" s="63"/>
      <c r="K893" s="63">
        <v>0</v>
      </c>
      <c r="L893" s="33" t="e">
        <f>VLOOKUP(F:F,[1]PdC!$J$5:$T$1165,17,0)</f>
        <v>#N/A</v>
      </c>
      <c r="M893" s="52"/>
      <c r="N893" s="22"/>
      <c r="Q893" s="1">
        <f>+IFERROR(VLOOKUP(C893,#REF!,3,0),0)</f>
        <v>0</v>
      </c>
      <c r="T893" s="1" t="e">
        <f>VLOOKUP(F:F,[1]PdC!$F$5:$AE$1164,31,0)</f>
        <v>#N/A</v>
      </c>
      <c r="W893" s="33"/>
    </row>
    <row r="894" spans="1:23" ht="15" customHeight="1" x14ac:dyDescent="0.25">
      <c r="A894" s="34" t="s">
        <v>1982</v>
      </c>
      <c r="B894" s="29" t="s">
        <v>8</v>
      </c>
      <c r="C894" s="70" t="s">
        <v>1958</v>
      </c>
      <c r="D894" s="70"/>
      <c r="E894" s="30" t="s">
        <v>1991</v>
      </c>
      <c r="F894" s="30" t="s">
        <v>1991</v>
      </c>
      <c r="G894" s="31" t="s">
        <v>1992</v>
      </c>
      <c r="H894" s="29" t="s">
        <v>18</v>
      </c>
      <c r="I894" s="63">
        <v>0</v>
      </c>
      <c r="J894" s="63"/>
      <c r="K894" s="63">
        <v>0</v>
      </c>
      <c r="L894" s="33" t="e">
        <f>VLOOKUP(F:F,[1]PdC!$J$5:$T$1165,17,0)</f>
        <v>#N/A</v>
      </c>
      <c r="M894" s="46"/>
      <c r="N894" s="22"/>
      <c r="Q894" s="1">
        <f>+IFERROR(VLOOKUP(C894,#REF!,3,0),0)</f>
        <v>0</v>
      </c>
      <c r="T894" s="1" t="e">
        <f>VLOOKUP(F:F,[1]PdC!$F$5:$AE$1164,31,0)</f>
        <v>#N/A</v>
      </c>
      <c r="W894" s="33"/>
    </row>
    <row r="895" spans="1:23" ht="15" customHeight="1" x14ac:dyDescent="0.25">
      <c r="A895" s="34" t="s">
        <v>1982</v>
      </c>
      <c r="B895" s="23" t="s">
        <v>8</v>
      </c>
      <c r="C895" s="24"/>
      <c r="D895" s="25" t="s">
        <v>1993</v>
      </c>
      <c r="E895" s="25" t="s">
        <v>1993</v>
      </c>
      <c r="F895" s="25" t="s">
        <v>1993</v>
      </c>
      <c r="G895" s="26" t="s">
        <v>1994</v>
      </c>
      <c r="H895" s="26" t="s">
        <v>11</v>
      </c>
      <c r="I895" s="27">
        <v>0</v>
      </c>
      <c r="J895" s="27"/>
      <c r="K895" s="27">
        <v>0</v>
      </c>
      <c r="L895" s="33" t="e">
        <f>VLOOKUP(F:F,[1]PdC!$J$5:$T$1165,17,0)</f>
        <v>#N/A</v>
      </c>
      <c r="M895" s="46"/>
      <c r="N895" s="22"/>
      <c r="Q895" s="1">
        <f>+IFERROR(VLOOKUP(C895,#REF!,3,0),0)</f>
        <v>0</v>
      </c>
      <c r="T895" s="1" t="e">
        <f>VLOOKUP(F:F,[1]PdC!$F$5:$AE$1164,31,0)</f>
        <v>#N/A</v>
      </c>
      <c r="W895" s="33"/>
    </row>
    <row r="896" spans="1:23" ht="15" customHeight="1" x14ac:dyDescent="0.25">
      <c r="A896" s="16"/>
      <c r="B896" s="23" t="s">
        <v>8</v>
      </c>
      <c r="C896" s="24"/>
      <c r="D896" s="25" t="s">
        <v>1995</v>
      </c>
      <c r="E896" s="25" t="s">
        <v>1995</v>
      </c>
      <c r="F896" s="25" t="s">
        <v>1995</v>
      </c>
      <c r="G896" s="26" t="s">
        <v>1996</v>
      </c>
      <c r="H896" s="26" t="s">
        <v>11</v>
      </c>
      <c r="I896" s="27">
        <v>0</v>
      </c>
      <c r="J896" s="27">
        <v>0</v>
      </c>
      <c r="K896" s="27">
        <v>0</v>
      </c>
      <c r="L896" s="33" t="e">
        <f>VLOOKUP(F:F,[1]PdC!$J$5:$T$1165,17,0)</f>
        <v>#N/A</v>
      </c>
      <c r="M896" s="46"/>
      <c r="N896" s="22"/>
      <c r="Q896" s="1">
        <f>+IFERROR(VLOOKUP(C896,#REF!,3,0),0)</f>
        <v>0</v>
      </c>
      <c r="T896" s="1" t="e">
        <f>VLOOKUP(F:F,[1]PdC!$F$5:$AE$1164,31,0)</f>
        <v>#N/A</v>
      </c>
      <c r="W896" s="33"/>
    </row>
    <row r="897" spans="1:23" ht="15" customHeight="1" x14ac:dyDescent="0.25">
      <c r="A897" s="16"/>
      <c r="B897" s="29" t="s">
        <v>8</v>
      </c>
      <c r="C897" s="70" t="s">
        <v>1538</v>
      </c>
      <c r="D897" s="70">
        <v>73110500110</v>
      </c>
      <c r="E897" s="30" t="s">
        <v>1997</v>
      </c>
      <c r="F897" s="30" t="s">
        <v>1997</v>
      </c>
      <c r="G897" s="31" t="s">
        <v>1998</v>
      </c>
      <c r="H897" s="29" t="s">
        <v>18</v>
      </c>
      <c r="I897" s="63">
        <v>0</v>
      </c>
      <c r="J897" s="63">
        <v>0</v>
      </c>
      <c r="K897" s="63">
        <v>0</v>
      </c>
      <c r="L897" s="33" t="e">
        <f>VLOOKUP(F:F,[1]PdC!$J$5:$T$1165,17,0)</f>
        <v>#N/A</v>
      </c>
      <c r="M897" s="46"/>
      <c r="N897" s="22"/>
      <c r="Q897" s="1">
        <f>+IFERROR(VLOOKUP(C897,#REF!,3,0),0)</f>
        <v>0</v>
      </c>
      <c r="T897" s="1" t="e">
        <f>VLOOKUP(F:F,[1]PdC!$F$5:$AE$1164,31,0)</f>
        <v>#N/A</v>
      </c>
      <c r="W897" s="33"/>
    </row>
    <row r="898" spans="1:23" ht="15" customHeight="1" x14ac:dyDescent="0.25">
      <c r="A898" s="28" t="s">
        <v>1999</v>
      </c>
      <c r="B898" s="29" t="s">
        <v>8</v>
      </c>
      <c r="C898" s="70" t="s">
        <v>1538</v>
      </c>
      <c r="D898" s="70">
        <v>73110500120</v>
      </c>
      <c r="E898" s="30" t="s">
        <v>2000</v>
      </c>
      <c r="F898" s="30" t="s">
        <v>2000</v>
      </c>
      <c r="G898" s="31" t="s">
        <v>2001</v>
      </c>
      <c r="H898" s="29" t="s">
        <v>18</v>
      </c>
      <c r="I898" s="63">
        <v>0</v>
      </c>
      <c r="J898" s="63"/>
      <c r="K898" s="63">
        <v>0</v>
      </c>
      <c r="L898" s="33" t="e">
        <f>VLOOKUP(F:F,[1]PdC!$J$5:$T$1165,17,0)</f>
        <v>#N/A</v>
      </c>
      <c r="M898" s="46"/>
      <c r="N898" s="22"/>
      <c r="Q898" s="1">
        <f>+IFERROR(VLOOKUP(C898,#REF!,3,0),0)</f>
        <v>0</v>
      </c>
      <c r="T898" s="1" t="e">
        <f>VLOOKUP(F:F,[1]PdC!$F$5:$AE$1164,31,0)</f>
        <v>#N/A</v>
      </c>
      <c r="W898" s="33"/>
    </row>
    <row r="899" spans="1:23" ht="15" customHeight="1" x14ac:dyDescent="0.25">
      <c r="A899" s="28" t="s">
        <v>1999</v>
      </c>
      <c r="B899" s="29" t="s">
        <v>8</v>
      </c>
      <c r="C899" s="70" t="s">
        <v>1538</v>
      </c>
      <c r="D899" s="70">
        <v>73110500130</v>
      </c>
      <c r="E899" s="30" t="s">
        <v>2002</v>
      </c>
      <c r="F899" s="30" t="s">
        <v>2002</v>
      </c>
      <c r="G899" s="31" t="s">
        <v>2003</v>
      </c>
      <c r="H899" s="29" t="s">
        <v>18</v>
      </c>
      <c r="I899" s="63">
        <v>0</v>
      </c>
      <c r="J899" s="63"/>
      <c r="K899" s="63">
        <v>0</v>
      </c>
      <c r="L899" s="33" t="e">
        <f>VLOOKUP(F:F,[1]PdC!$J$5:$T$1165,17,0)</f>
        <v>#N/A</v>
      </c>
      <c r="M899" s="46"/>
      <c r="N899" s="22"/>
      <c r="Q899" s="1">
        <f>+IFERROR(VLOOKUP(C899,#REF!,3,0),0)</f>
        <v>0</v>
      </c>
      <c r="T899" s="1" t="e">
        <f>VLOOKUP(F:F,[1]PdC!$F$5:$AE$1164,31,0)</f>
        <v>#N/A</v>
      </c>
      <c r="W899" s="33"/>
    </row>
    <row r="900" spans="1:23" ht="15" customHeight="1" x14ac:dyDescent="0.25">
      <c r="A900" s="34" t="s">
        <v>1999</v>
      </c>
      <c r="B900" s="29" t="s">
        <v>8</v>
      </c>
      <c r="C900" s="70" t="s">
        <v>1538</v>
      </c>
      <c r="D900" s="70">
        <v>73110500140</v>
      </c>
      <c r="E900" s="30" t="s">
        <v>2004</v>
      </c>
      <c r="F900" s="30" t="s">
        <v>2004</v>
      </c>
      <c r="G900" s="31" t="s">
        <v>2005</v>
      </c>
      <c r="H900" s="29" t="s">
        <v>18</v>
      </c>
      <c r="I900" s="63">
        <v>0</v>
      </c>
      <c r="J900" s="63"/>
      <c r="K900" s="63">
        <v>0</v>
      </c>
      <c r="L900" s="33" t="e">
        <f>VLOOKUP(F:F,[1]PdC!$J$5:$T$1165,17,0)</f>
        <v>#N/A</v>
      </c>
      <c r="M900" s="40"/>
      <c r="N900" s="22"/>
      <c r="Q900" s="1">
        <f>+IFERROR(VLOOKUP(C900,#REF!,3,0),0)</f>
        <v>0</v>
      </c>
      <c r="T900" s="1" t="e">
        <f>VLOOKUP(F:F,[1]PdC!$F$5:$AE$1164,31,0)</f>
        <v>#N/A</v>
      </c>
      <c r="W900" s="33"/>
    </row>
    <row r="901" spans="1:23" ht="15" customHeight="1" x14ac:dyDescent="0.25">
      <c r="A901" s="16"/>
      <c r="B901" s="29" t="s">
        <v>8</v>
      </c>
      <c r="C901" s="70" t="s">
        <v>1538</v>
      </c>
      <c r="D901" s="70">
        <v>73110500150</v>
      </c>
      <c r="E901" s="30" t="s">
        <v>2006</v>
      </c>
      <c r="F901" s="30" t="s">
        <v>2006</v>
      </c>
      <c r="G901" s="31" t="s">
        <v>2007</v>
      </c>
      <c r="H901" s="29" t="s">
        <v>18</v>
      </c>
      <c r="I901" s="63">
        <v>0</v>
      </c>
      <c r="J901" s="63">
        <v>0</v>
      </c>
      <c r="K901" s="63">
        <v>0</v>
      </c>
      <c r="L901" s="33" t="e">
        <f>VLOOKUP(F:F,[1]PdC!$J$5:$T$1165,17,0)</f>
        <v>#N/A</v>
      </c>
      <c r="M901" s="46"/>
      <c r="N901" s="22"/>
      <c r="Q901" s="1">
        <f>+IFERROR(VLOOKUP(C901,#REF!,3,0),0)</f>
        <v>0</v>
      </c>
      <c r="T901" s="1" t="e">
        <f>VLOOKUP(F:F,[1]PdC!$F$5:$AE$1164,31,0)</f>
        <v>#N/A</v>
      </c>
      <c r="W901" s="33"/>
    </row>
    <row r="902" spans="1:23" ht="15" customHeight="1" x14ac:dyDescent="0.25">
      <c r="A902" s="28" t="s">
        <v>1999</v>
      </c>
      <c r="B902" s="29" t="s">
        <v>8</v>
      </c>
      <c r="C902" s="70" t="s">
        <v>1538</v>
      </c>
      <c r="D902" s="70">
        <v>73110500160</v>
      </c>
      <c r="E902" s="30" t="s">
        <v>2008</v>
      </c>
      <c r="F902" s="30" t="s">
        <v>2008</v>
      </c>
      <c r="G902" s="31" t="s">
        <v>2009</v>
      </c>
      <c r="H902" s="29" t="s">
        <v>18</v>
      </c>
      <c r="I902" s="63">
        <v>0</v>
      </c>
      <c r="J902" s="63"/>
      <c r="K902" s="63">
        <v>0</v>
      </c>
      <c r="L902" s="33" t="e">
        <f>VLOOKUP(F:F,[1]PdC!$J$5:$T$1165,17,0)</f>
        <v>#N/A</v>
      </c>
      <c r="M902" s="46"/>
      <c r="N902" s="22"/>
      <c r="Q902" s="1">
        <f>+IFERROR(VLOOKUP(C902,#REF!,3,0),0)</f>
        <v>0</v>
      </c>
      <c r="T902" s="1" t="e">
        <f>VLOOKUP(F:F,[1]PdC!$F$5:$AE$1164,31,0)</f>
        <v>#N/A</v>
      </c>
      <c r="W902" s="33"/>
    </row>
    <row r="903" spans="1:23" ht="15" customHeight="1" x14ac:dyDescent="0.25">
      <c r="A903" s="28" t="s">
        <v>1999</v>
      </c>
      <c r="B903" s="29" t="s">
        <v>8</v>
      </c>
      <c r="C903" s="70" t="s">
        <v>1538</v>
      </c>
      <c r="D903" s="70">
        <v>73110500170</v>
      </c>
      <c r="E903" s="30" t="s">
        <v>2010</v>
      </c>
      <c r="F903" s="30" t="s">
        <v>2010</v>
      </c>
      <c r="G903" s="31" t="s">
        <v>2011</v>
      </c>
      <c r="H903" s="29" t="s">
        <v>18</v>
      </c>
      <c r="I903" s="63">
        <v>0</v>
      </c>
      <c r="J903" s="63"/>
      <c r="K903" s="63">
        <v>0</v>
      </c>
      <c r="L903" s="33" t="e">
        <f>VLOOKUP(F:F,[1]PdC!$J$5:$T$1165,17,0)</f>
        <v>#N/A</v>
      </c>
      <c r="M903" s="46"/>
      <c r="N903" s="22"/>
      <c r="Q903" s="1">
        <f>+IFERROR(VLOOKUP(C903,#REF!,3,0),0)</f>
        <v>0</v>
      </c>
      <c r="T903" s="1" t="e">
        <f>VLOOKUP(F:F,[1]PdC!$F$5:$AE$1164,31,0)</f>
        <v>#N/A</v>
      </c>
      <c r="W903" s="33"/>
    </row>
    <row r="904" spans="1:23" ht="15" customHeight="1" x14ac:dyDescent="0.25">
      <c r="A904" s="16"/>
      <c r="B904" s="29" t="s">
        <v>8</v>
      </c>
      <c r="C904" s="70" t="s">
        <v>1711</v>
      </c>
      <c r="D904" s="70">
        <v>73110500180</v>
      </c>
      <c r="E904" s="30" t="s">
        <v>2012</v>
      </c>
      <c r="F904" s="30"/>
      <c r="G904" s="31" t="s">
        <v>2013</v>
      </c>
      <c r="H904" s="29" t="s">
        <v>18</v>
      </c>
      <c r="I904" s="63">
        <v>0</v>
      </c>
      <c r="J904" s="63">
        <v>0</v>
      </c>
      <c r="K904" s="63">
        <v>0</v>
      </c>
      <c r="L904" s="33" t="e">
        <f>VLOOKUP(F:F,[1]PdC!$J$5:$T$1165,17,0)</f>
        <v>#N/A</v>
      </c>
      <c r="M904" s="46"/>
      <c r="N904" s="22"/>
      <c r="Q904" s="1">
        <f>+IFERROR(VLOOKUP(C904,#REF!,3,0),0)</f>
        <v>0</v>
      </c>
      <c r="T904" s="1" t="e">
        <f>VLOOKUP(F:F,[1]PdC!$F$5:$AE$1164,31,0)</f>
        <v>#REF!</v>
      </c>
      <c r="W904" s="33"/>
    </row>
    <row r="905" spans="1:23" ht="15" customHeight="1" x14ac:dyDescent="0.25">
      <c r="A905" s="16"/>
      <c r="B905" s="29" t="s">
        <v>8</v>
      </c>
      <c r="C905" s="70" t="s">
        <v>1711</v>
      </c>
      <c r="D905" s="70">
        <v>73110500190</v>
      </c>
      <c r="E905" s="30" t="s">
        <v>2014</v>
      </c>
      <c r="F905" s="30"/>
      <c r="G905" s="31" t="s">
        <v>2015</v>
      </c>
      <c r="H905" s="29" t="s">
        <v>18</v>
      </c>
      <c r="I905" s="63">
        <v>0</v>
      </c>
      <c r="J905" s="63">
        <v>0</v>
      </c>
      <c r="K905" s="63">
        <v>0</v>
      </c>
      <c r="L905" s="33" t="e">
        <f>VLOOKUP(F:F,[1]PdC!$J$5:$T$1165,17,0)</f>
        <v>#N/A</v>
      </c>
      <c r="M905" s="46"/>
      <c r="N905" s="22"/>
      <c r="Q905" s="1">
        <f>+IFERROR(VLOOKUP(C905,#REF!,3,0),0)</f>
        <v>0</v>
      </c>
      <c r="T905" s="1" t="e">
        <f>VLOOKUP(F:F,[1]PdC!$F$5:$AE$1164,31,0)</f>
        <v>#REF!</v>
      </c>
      <c r="W905" s="33"/>
    </row>
    <row r="906" spans="1:23" ht="15" customHeight="1" x14ac:dyDescent="0.25">
      <c r="A906" s="28" t="s">
        <v>2016</v>
      </c>
      <c r="B906" s="29" t="s">
        <v>8</v>
      </c>
      <c r="C906" s="70" t="s">
        <v>1711</v>
      </c>
      <c r="D906" s="70">
        <v>73110500200</v>
      </c>
      <c r="E906" s="30" t="s">
        <v>2017</v>
      </c>
      <c r="F906" s="30"/>
      <c r="G906" s="31" t="s">
        <v>2018</v>
      </c>
      <c r="H906" s="29" t="s">
        <v>18</v>
      </c>
      <c r="I906" s="63">
        <v>0</v>
      </c>
      <c r="J906" s="63"/>
      <c r="K906" s="63">
        <v>0</v>
      </c>
      <c r="L906" s="33" t="e">
        <f>VLOOKUP(F:F,[1]PdC!$J$5:$T$1165,17,0)</f>
        <v>#N/A</v>
      </c>
      <c r="M906" s="46"/>
      <c r="N906" s="22"/>
      <c r="Q906" s="1">
        <f>+IFERROR(VLOOKUP(C906,#REF!,3,0),0)</f>
        <v>0</v>
      </c>
      <c r="T906" s="1" t="e">
        <f>VLOOKUP(F:F,[1]PdC!$F$5:$AE$1164,31,0)</f>
        <v>#REF!</v>
      </c>
      <c r="W906" s="33"/>
    </row>
    <row r="907" spans="1:23" ht="15" customHeight="1" x14ac:dyDescent="0.25">
      <c r="A907" s="16"/>
      <c r="B907" s="29" t="s">
        <v>8</v>
      </c>
      <c r="C907" s="70" t="s">
        <v>1711</v>
      </c>
      <c r="D907" s="70">
        <v>73110500210</v>
      </c>
      <c r="E907" s="30" t="s">
        <v>2019</v>
      </c>
      <c r="F907" s="30"/>
      <c r="G907" s="31" t="s">
        <v>2020</v>
      </c>
      <c r="H907" s="29" t="s">
        <v>18</v>
      </c>
      <c r="I907" s="63">
        <v>0</v>
      </c>
      <c r="J907" s="63">
        <v>0</v>
      </c>
      <c r="K907" s="63">
        <v>0</v>
      </c>
      <c r="L907" s="33" t="e">
        <f>VLOOKUP(F:F,[1]PdC!$J$5:$T$1165,17,0)</f>
        <v>#N/A</v>
      </c>
      <c r="M907" s="46"/>
      <c r="N907" s="22"/>
      <c r="Q907" s="1">
        <f>+IFERROR(VLOOKUP(C907,#REF!,3,0),0)</f>
        <v>0</v>
      </c>
      <c r="T907" s="1" t="e">
        <f>VLOOKUP(F:F,[1]PdC!$F$5:$AE$1164,31,0)</f>
        <v>#REF!</v>
      </c>
      <c r="W907" s="33"/>
    </row>
    <row r="908" spans="1:23" ht="15" customHeight="1" x14ac:dyDescent="0.25">
      <c r="A908" s="16"/>
      <c r="B908" s="29" t="s">
        <v>8</v>
      </c>
      <c r="C908" s="70" t="s">
        <v>1711</v>
      </c>
      <c r="D908" s="70">
        <v>73110500220</v>
      </c>
      <c r="E908" s="30" t="s">
        <v>2021</v>
      </c>
      <c r="F908" s="30"/>
      <c r="G908" s="31" t="s">
        <v>2022</v>
      </c>
      <c r="H908" s="29" t="s">
        <v>18</v>
      </c>
      <c r="I908" s="63">
        <v>0</v>
      </c>
      <c r="J908" s="63">
        <v>0</v>
      </c>
      <c r="K908" s="63">
        <v>0</v>
      </c>
      <c r="L908" s="33" t="e">
        <f>VLOOKUP(F:F,[1]PdC!$J$5:$T$1165,17,0)</f>
        <v>#N/A</v>
      </c>
      <c r="M908" s="46"/>
      <c r="N908" s="22"/>
      <c r="Q908" s="1">
        <f>+IFERROR(VLOOKUP(C908,#REF!,3,0),0)</f>
        <v>0</v>
      </c>
      <c r="T908" s="1" t="e">
        <f>VLOOKUP(F:F,[1]PdC!$F$5:$AE$1164,31,0)</f>
        <v>#REF!</v>
      </c>
      <c r="W908" s="33"/>
    </row>
    <row r="909" spans="1:23" ht="15" customHeight="1" x14ac:dyDescent="0.25">
      <c r="A909" s="28" t="s">
        <v>2023</v>
      </c>
      <c r="B909" s="29" t="s">
        <v>8</v>
      </c>
      <c r="C909" s="70" t="s">
        <v>1711</v>
      </c>
      <c r="D909" s="70">
        <v>73110500230</v>
      </c>
      <c r="E909" s="30" t="s">
        <v>2024</v>
      </c>
      <c r="F909" s="30"/>
      <c r="G909" s="31" t="s">
        <v>2025</v>
      </c>
      <c r="H909" s="29" t="s">
        <v>18</v>
      </c>
      <c r="I909" s="63">
        <v>0</v>
      </c>
      <c r="J909" s="63"/>
      <c r="K909" s="63">
        <v>0</v>
      </c>
      <c r="L909" s="33" t="e">
        <f>VLOOKUP(F:F,[1]PdC!$J$5:$T$1165,17,0)</f>
        <v>#N/A</v>
      </c>
      <c r="M909" s="46"/>
      <c r="N909" s="22"/>
      <c r="Q909" s="1">
        <f>+IFERROR(VLOOKUP(C909,#REF!,3,0),0)</f>
        <v>0</v>
      </c>
      <c r="T909" s="1" t="e">
        <f>VLOOKUP(F:F,[1]PdC!$F$5:$AE$1164,31,0)</f>
        <v>#REF!</v>
      </c>
      <c r="W909" s="33"/>
    </row>
    <row r="910" spans="1:23" ht="15" customHeight="1" x14ac:dyDescent="0.25">
      <c r="A910" s="28" t="s">
        <v>2023</v>
      </c>
      <c r="B910" s="29" t="s">
        <v>8</v>
      </c>
      <c r="C910" s="70" t="s">
        <v>1711</v>
      </c>
      <c r="D910" s="70">
        <v>73110500240</v>
      </c>
      <c r="E910" s="30" t="s">
        <v>2026</v>
      </c>
      <c r="F910" s="30"/>
      <c r="G910" s="31" t="s">
        <v>2027</v>
      </c>
      <c r="H910" s="29" t="s">
        <v>18</v>
      </c>
      <c r="I910" s="63">
        <v>0</v>
      </c>
      <c r="J910" s="63"/>
      <c r="K910" s="63">
        <v>0</v>
      </c>
      <c r="L910" s="33" t="e">
        <f>VLOOKUP(F:F,[1]PdC!$J$5:$T$1165,17,0)</f>
        <v>#N/A</v>
      </c>
      <c r="M910" s="46"/>
      <c r="N910" s="22"/>
      <c r="Q910" s="1">
        <f>+IFERROR(VLOOKUP(C910,#REF!,3,0),0)</f>
        <v>0</v>
      </c>
      <c r="T910" s="1" t="e">
        <f>VLOOKUP(F:F,[1]PdC!$F$5:$AE$1164,31,0)</f>
        <v>#REF!</v>
      </c>
      <c r="W910" s="33"/>
    </row>
    <row r="911" spans="1:23" ht="15" customHeight="1" x14ac:dyDescent="0.25">
      <c r="A911" s="16"/>
      <c r="B911" s="23" t="s">
        <v>8</v>
      </c>
      <c r="C911" s="70"/>
      <c r="D911" s="24">
        <v>731106</v>
      </c>
      <c r="E911" s="25" t="s">
        <v>2028</v>
      </c>
      <c r="F911" s="26"/>
      <c r="G911" s="26" t="s">
        <v>2029</v>
      </c>
      <c r="H911" s="26" t="s">
        <v>11</v>
      </c>
      <c r="I911" s="27">
        <v>0</v>
      </c>
      <c r="J911" s="27">
        <v>0</v>
      </c>
      <c r="K911" s="27">
        <v>0</v>
      </c>
      <c r="L911" s="33" t="e">
        <f>VLOOKUP(F:F,[1]PdC!$J$5:$T$1165,17,0)</f>
        <v>#N/A</v>
      </c>
      <c r="M911" s="46"/>
      <c r="N911" s="22"/>
      <c r="Q911" s="1">
        <f>+IFERROR(VLOOKUP(C911,#REF!,3,0),0)</f>
        <v>0</v>
      </c>
      <c r="T911" s="1" t="e">
        <f>VLOOKUP(F:F,[1]PdC!$F$5:$AE$1164,31,0)</f>
        <v>#REF!</v>
      </c>
      <c r="W911" s="33"/>
    </row>
    <row r="912" spans="1:23" ht="15" customHeight="1" x14ac:dyDescent="0.25">
      <c r="A912" s="16"/>
      <c r="B912" s="29" t="s">
        <v>8</v>
      </c>
      <c r="C912" s="70" t="s">
        <v>1538</v>
      </c>
      <c r="D912" s="70">
        <v>73110600110</v>
      </c>
      <c r="E912" s="30" t="s">
        <v>2030</v>
      </c>
      <c r="F912" s="30" t="s">
        <v>2030</v>
      </c>
      <c r="G912" s="31" t="s">
        <v>2031</v>
      </c>
      <c r="H912" s="29" t="s">
        <v>18</v>
      </c>
      <c r="I912" s="63">
        <v>0</v>
      </c>
      <c r="J912" s="63">
        <v>0</v>
      </c>
      <c r="K912" s="63">
        <v>0</v>
      </c>
      <c r="L912" s="33"/>
      <c r="M912" s="46"/>
      <c r="N912" s="22"/>
      <c r="Q912" s="1">
        <f>+IFERROR(VLOOKUP(C912,#REF!,3,0),0)</f>
        <v>0</v>
      </c>
      <c r="T912" s="1" t="e">
        <f>VLOOKUP(F:F,[1]PdC!$F$5:$AE$1164,31,0)</f>
        <v>#N/A</v>
      </c>
      <c r="W912" s="33"/>
    </row>
    <row r="913" spans="1:23" ht="15" customHeight="1" x14ac:dyDescent="0.25">
      <c r="A913" s="28" t="s">
        <v>2032</v>
      </c>
      <c r="B913" s="29" t="s">
        <v>8</v>
      </c>
      <c r="C913" s="70" t="s">
        <v>1538</v>
      </c>
      <c r="D913" s="70">
        <v>73110600120</v>
      </c>
      <c r="E913" s="30" t="s">
        <v>2033</v>
      </c>
      <c r="F913" s="30" t="s">
        <v>2033</v>
      </c>
      <c r="G913" s="31" t="s">
        <v>2034</v>
      </c>
      <c r="H913" s="29" t="s">
        <v>18</v>
      </c>
      <c r="I913" s="63">
        <v>0</v>
      </c>
      <c r="J913" s="63"/>
      <c r="K913" s="63">
        <v>0</v>
      </c>
      <c r="L913" s="33" t="e">
        <f>VLOOKUP(F:F,[1]PdC!$J$5:$T$1165,17,0)</f>
        <v>#N/A</v>
      </c>
      <c r="M913" s="40"/>
      <c r="N913" s="22"/>
      <c r="Q913" s="1">
        <f>+IFERROR(VLOOKUP(C913,#REF!,3,0),0)</f>
        <v>0</v>
      </c>
      <c r="T913" s="1" t="e">
        <f>VLOOKUP(F:F,[1]PdC!$F$5:$AE$1164,31,0)</f>
        <v>#N/A</v>
      </c>
      <c r="W913" s="33"/>
    </row>
    <row r="914" spans="1:23" ht="15" customHeight="1" x14ac:dyDescent="0.25">
      <c r="A914" s="28" t="s">
        <v>2032</v>
      </c>
      <c r="B914" s="29" t="s">
        <v>8</v>
      </c>
      <c r="C914" s="70" t="s">
        <v>1538</v>
      </c>
      <c r="D914" s="70">
        <v>73110600130</v>
      </c>
      <c r="E914" s="30" t="s">
        <v>2035</v>
      </c>
      <c r="F914" s="30" t="s">
        <v>2035</v>
      </c>
      <c r="G914" s="31" t="s">
        <v>2036</v>
      </c>
      <c r="H914" s="29" t="s">
        <v>18</v>
      </c>
      <c r="I914" s="63">
        <v>0</v>
      </c>
      <c r="J914" s="63"/>
      <c r="K914" s="63">
        <v>0</v>
      </c>
      <c r="L914" s="33" t="e">
        <f>VLOOKUP(F:F,[1]PdC!$J$5:$T$1165,17,0)</f>
        <v>#N/A</v>
      </c>
      <c r="M914" s="40"/>
      <c r="N914" s="22"/>
      <c r="Q914" s="1">
        <f>+IFERROR(VLOOKUP(C914,#REF!,3,0),0)</f>
        <v>0</v>
      </c>
      <c r="T914" s="1" t="e">
        <f>VLOOKUP(F:F,[1]PdC!$F$5:$AE$1164,31,0)</f>
        <v>#N/A</v>
      </c>
      <c r="W914" s="33"/>
    </row>
    <row r="915" spans="1:23" ht="15" customHeight="1" x14ac:dyDescent="0.25">
      <c r="A915" s="28" t="s">
        <v>2032</v>
      </c>
      <c r="B915" s="29" t="s">
        <v>8</v>
      </c>
      <c r="C915" s="70" t="s">
        <v>1538</v>
      </c>
      <c r="D915" s="70">
        <v>73110600140</v>
      </c>
      <c r="E915" s="30" t="s">
        <v>2037</v>
      </c>
      <c r="F915" s="30" t="s">
        <v>2037</v>
      </c>
      <c r="G915" s="31" t="s">
        <v>2038</v>
      </c>
      <c r="H915" s="29" t="s">
        <v>18</v>
      </c>
      <c r="I915" s="63">
        <v>0</v>
      </c>
      <c r="J915" s="63"/>
      <c r="K915" s="63">
        <v>0</v>
      </c>
      <c r="L915" s="33" t="e">
        <f>VLOOKUP(F:F,[1]PdC!$J$5:$T$1165,17,0)</f>
        <v>#N/A</v>
      </c>
      <c r="M915" s="46"/>
      <c r="N915" s="22"/>
      <c r="Q915" s="1">
        <f>+IFERROR(VLOOKUP(C915,#REF!,3,0),0)</f>
        <v>0</v>
      </c>
      <c r="T915" s="1" t="e">
        <f>VLOOKUP(F:F,[1]PdC!$F$5:$AE$1164,31,0)</f>
        <v>#N/A</v>
      </c>
      <c r="W915" s="33"/>
    </row>
    <row r="916" spans="1:23" ht="15" customHeight="1" x14ac:dyDescent="0.25">
      <c r="A916" s="34" t="s">
        <v>2032</v>
      </c>
      <c r="B916" s="29" t="s">
        <v>8</v>
      </c>
      <c r="C916" s="70" t="s">
        <v>1538</v>
      </c>
      <c r="D916" s="70">
        <v>73110600150</v>
      </c>
      <c r="E916" s="30" t="s">
        <v>2039</v>
      </c>
      <c r="F916" s="30" t="s">
        <v>2039</v>
      </c>
      <c r="G916" s="31" t="s">
        <v>2040</v>
      </c>
      <c r="H916" s="29" t="s">
        <v>18</v>
      </c>
      <c r="I916" s="63">
        <v>0</v>
      </c>
      <c r="J916" s="63"/>
      <c r="K916" s="63">
        <v>0</v>
      </c>
      <c r="L916" s="33" t="e">
        <f>VLOOKUP(F:F,[1]PdC!$J$5:$T$1165,17,0)</f>
        <v>#N/A</v>
      </c>
      <c r="M916" s="46"/>
      <c r="N916" s="22"/>
      <c r="Q916" s="1">
        <f>+IFERROR(VLOOKUP(C916,#REF!,3,0),0)</f>
        <v>0</v>
      </c>
      <c r="T916" s="1" t="e">
        <f>VLOOKUP(F:F,[1]PdC!$F$5:$AE$1164,31,0)</f>
        <v>#N/A</v>
      </c>
      <c r="W916" s="33"/>
    </row>
    <row r="917" spans="1:23" ht="15" customHeight="1" x14ac:dyDescent="0.25">
      <c r="A917" s="28" t="s">
        <v>2032</v>
      </c>
      <c r="B917" s="29" t="s">
        <v>8</v>
      </c>
      <c r="C917" s="70" t="s">
        <v>1538</v>
      </c>
      <c r="D917" s="70">
        <v>73110600160</v>
      </c>
      <c r="E917" s="30" t="s">
        <v>2041</v>
      </c>
      <c r="F917" s="30" t="s">
        <v>2041</v>
      </c>
      <c r="G917" s="31" t="s">
        <v>2042</v>
      </c>
      <c r="H917" s="29" t="s">
        <v>18</v>
      </c>
      <c r="I917" s="63">
        <v>0</v>
      </c>
      <c r="J917" s="63"/>
      <c r="K917" s="63">
        <v>0</v>
      </c>
      <c r="L917" s="33" t="e">
        <f>VLOOKUP(F:F,[1]PdC!$J$5:$T$1165,17,0)</f>
        <v>#N/A</v>
      </c>
      <c r="M917" s="46"/>
      <c r="N917" s="22"/>
      <c r="Q917" s="1">
        <f>+IFERROR(VLOOKUP(C917,#REF!,3,0),0)</f>
        <v>0</v>
      </c>
      <c r="T917" s="1" t="e">
        <f>VLOOKUP(F:F,[1]PdC!$F$5:$AE$1164,31,0)</f>
        <v>#N/A</v>
      </c>
      <c r="W917" s="33"/>
    </row>
    <row r="918" spans="1:23" ht="15" customHeight="1" x14ac:dyDescent="0.25">
      <c r="A918" s="28" t="s">
        <v>2032</v>
      </c>
      <c r="B918" s="29" t="s">
        <v>8</v>
      </c>
      <c r="C918" s="70" t="s">
        <v>1538</v>
      </c>
      <c r="D918" s="70">
        <v>73110600170</v>
      </c>
      <c r="E918" s="30" t="s">
        <v>2043</v>
      </c>
      <c r="F918" s="30" t="s">
        <v>2043</v>
      </c>
      <c r="G918" s="31" t="s">
        <v>2044</v>
      </c>
      <c r="H918" s="29" t="s">
        <v>18</v>
      </c>
      <c r="I918" s="63">
        <v>0</v>
      </c>
      <c r="J918" s="63"/>
      <c r="K918" s="63">
        <v>0</v>
      </c>
      <c r="L918" s="33" t="e">
        <f>VLOOKUP(F:F,[1]PdC!$J$5:$T$1165,17,0)</f>
        <v>#N/A</v>
      </c>
      <c r="M918" s="46"/>
      <c r="N918" s="22"/>
      <c r="Q918" s="1">
        <f>+IFERROR(VLOOKUP(C918,#REF!,3,0),0)</f>
        <v>0</v>
      </c>
      <c r="T918" s="1" t="e">
        <f>VLOOKUP(F:F,[1]PdC!$F$5:$AE$1164,31,0)</f>
        <v>#N/A</v>
      </c>
      <c r="W918" s="33"/>
    </row>
    <row r="919" spans="1:23" ht="15" customHeight="1" x14ac:dyDescent="0.25">
      <c r="A919" s="28" t="s">
        <v>2032</v>
      </c>
      <c r="B919" s="29" t="s">
        <v>8</v>
      </c>
      <c r="C919" s="70" t="s">
        <v>1711</v>
      </c>
      <c r="D919" s="70">
        <v>73110600180</v>
      </c>
      <c r="E919" s="30" t="s">
        <v>2045</v>
      </c>
      <c r="F919" s="30"/>
      <c r="G919" s="31" t="s">
        <v>2046</v>
      </c>
      <c r="H919" s="29" t="s">
        <v>18</v>
      </c>
      <c r="I919" s="63">
        <v>0</v>
      </c>
      <c r="J919" s="63"/>
      <c r="K919" s="63">
        <v>0</v>
      </c>
      <c r="L919" s="33" t="e">
        <f>VLOOKUP(F:F,[1]PdC!$J$5:$T$1165,17,0)</f>
        <v>#N/A</v>
      </c>
      <c r="M919" s="40"/>
      <c r="N919" s="22"/>
      <c r="Q919" s="1">
        <f>+IFERROR(VLOOKUP(C919,#REF!,3,0),0)</f>
        <v>0</v>
      </c>
      <c r="T919" s="1" t="e">
        <f>VLOOKUP(F:F,[1]PdC!$F$5:$AE$1164,31,0)</f>
        <v>#REF!</v>
      </c>
      <c r="W919" s="33"/>
    </row>
    <row r="920" spans="1:23" ht="15" customHeight="1" x14ac:dyDescent="0.25">
      <c r="A920" s="34" t="s">
        <v>2032</v>
      </c>
      <c r="B920" s="29" t="s">
        <v>8</v>
      </c>
      <c r="C920" s="70" t="s">
        <v>1711</v>
      </c>
      <c r="D920" s="70">
        <v>73110600190</v>
      </c>
      <c r="E920" s="30" t="s">
        <v>2047</v>
      </c>
      <c r="F920" s="30"/>
      <c r="G920" s="31" t="s">
        <v>2048</v>
      </c>
      <c r="H920" s="29" t="s">
        <v>18</v>
      </c>
      <c r="I920" s="63">
        <v>0</v>
      </c>
      <c r="J920" s="63"/>
      <c r="K920" s="63">
        <v>0</v>
      </c>
      <c r="L920" s="33" t="e">
        <f>VLOOKUP(F:F,[1]PdC!$J$5:$T$1165,17,0)</f>
        <v>#N/A</v>
      </c>
      <c r="M920" s="40"/>
      <c r="N920" s="22"/>
      <c r="Q920" s="1">
        <f>+IFERROR(VLOOKUP(C920,#REF!,3,0),0)</f>
        <v>0</v>
      </c>
      <c r="T920" s="1" t="e">
        <f>VLOOKUP(F:F,[1]PdC!$F$5:$AE$1164,31,0)</f>
        <v>#REF!</v>
      </c>
      <c r="W920" s="33"/>
    </row>
    <row r="921" spans="1:23" ht="15" customHeight="1" x14ac:dyDescent="0.25">
      <c r="A921" s="28" t="s">
        <v>2032</v>
      </c>
      <c r="B921" s="29" t="s">
        <v>8</v>
      </c>
      <c r="C921" s="70" t="s">
        <v>1711</v>
      </c>
      <c r="D921" s="70">
        <v>73110600200</v>
      </c>
      <c r="E921" s="30" t="s">
        <v>2049</v>
      </c>
      <c r="F921" s="30"/>
      <c r="G921" s="31" t="s">
        <v>2050</v>
      </c>
      <c r="H921" s="29" t="s">
        <v>18</v>
      </c>
      <c r="I921" s="63">
        <v>0</v>
      </c>
      <c r="J921" s="63"/>
      <c r="K921" s="63">
        <v>0</v>
      </c>
      <c r="L921" s="33" t="e">
        <f>VLOOKUP(F:F,[1]PdC!$J$5:$T$1165,17,0)</f>
        <v>#N/A</v>
      </c>
      <c r="M921" s="40"/>
      <c r="N921" s="22"/>
      <c r="Q921" s="1">
        <f>+IFERROR(VLOOKUP(C921,#REF!,3,0),0)</f>
        <v>0</v>
      </c>
      <c r="T921" s="1" t="e">
        <f>VLOOKUP(F:F,[1]PdC!$F$5:$AE$1164,31,0)</f>
        <v>#REF!</v>
      </c>
      <c r="W921" s="33"/>
    </row>
    <row r="922" spans="1:23" ht="15" customHeight="1" x14ac:dyDescent="0.25">
      <c r="A922" s="28" t="s">
        <v>2032</v>
      </c>
      <c r="B922" s="29" t="s">
        <v>8</v>
      </c>
      <c r="C922" s="70" t="s">
        <v>1711</v>
      </c>
      <c r="D922" s="70">
        <v>73110600210</v>
      </c>
      <c r="E922" s="30" t="s">
        <v>2051</v>
      </c>
      <c r="F922" s="30"/>
      <c r="G922" s="31" t="s">
        <v>2052</v>
      </c>
      <c r="H922" s="29" t="s">
        <v>18</v>
      </c>
      <c r="I922" s="63">
        <v>0</v>
      </c>
      <c r="J922" s="63"/>
      <c r="K922" s="63">
        <v>0</v>
      </c>
      <c r="L922" s="33" t="e">
        <f>VLOOKUP(F:F,[1]PdC!$J$5:$T$1165,17,0)</f>
        <v>#N/A</v>
      </c>
      <c r="M922" s="46"/>
      <c r="N922" s="22"/>
      <c r="Q922" s="1">
        <f>+IFERROR(VLOOKUP(C922,#REF!,3,0),0)</f>
        <v>0</v>
      </c>
      <c r="T922" s="1" t="e">
        <f>VLOOKUP(F:F,[1]PdC!$F$5:$AE$1164,31,0)</f>
        <v>#REF!</v>
      </c>
      <c r="W922" s="33"/>
    </row>
    <row r="923" spans="1:23" ht="15" customHeight="1" x14ac:dyDescent="0.25">
      <c r="A923" s="28" t="s">
        <v>2032</v>
      </c>
      <c r="B923" s="29" t="s">
        <v>8</v>
      </c>
      <c r="C923" s="70" t="s">
        <v>1711</v>
      </c>
      <c r="D923" s="70">
        <v>73110600220</v>
      </c>
      <c r="E923" s="30" t="s">
        <v>2053</v>
      </c>
      <c r="F923" s="30"/>
      <c r="G923" s="31" t="s">
        <v>2054</v>
      </c>
      <c r="H923" s="29" t="s">
        <v>18</v>
      </c>
      <c r="I923" s="63">
        <v>0</v>
      </c>
      <c r="J923" s="63"/>
      <c r="K923" s="63">
        <v>0</v>
      </c>
      <c r="L923" s="33" t="e">
        <f>VLOOKUP(F:F,[1]PdC!$J$5:$T$1165,17,0)</f>
        <v>#N/A</v>
      </c>
      <c r="M923" s="46"/>
      <c r="N923" s="22"/>
      <c r="Q923" s="1">
        <f>+IFERROR(VLOOKUP(C923,#REF!,3,0),0)</f>
        <v>0</v>
      </c>
      <c r="T923" s="1" t="e">
        <f>VLOOKUP(F:F,[1]PdC!$F$5:$AE$1164,31,0)</f>
        <v>#REF!</v>
      </c>
      <c r="W923" s="33"/>
    </row>
    <row r="924" spans="1:23" ht="15" customHeight="1" x14ac:dyDescent="0.25">
      <c r="A924" s="34" t="s">
        <v>2032</v>
      </c>
      <c r="B924" s="29" t="s">
        <v>8</v>
      </c>
      <c r="C924" s="70" t="s">
        <v>1711</v>
      </c>
      <c r="D924" s="70">
        <v>73110600230</v>
      </c>
      <c r="E924" s="30" t="s">
        <v>2055</v>
      </c>
      <c r="F924" s="30"/>
      <c r="G924" s="31" t="s">
        <v>2056</v>
      </c>
      <c r="H924" s="29" t="s">
        <v>18</v>
      </c>
      <c r="I924" s="63">
        <v>0</v>
      </c>
      <c r="J924" s="63"/>
      <c r="K924" s="63">
        <v>0</v>
      </c>
      <c r="L924" s="33" t="e">
        <f>VLOOKUP(F:F,[1]PdC!$J$5:$T$1165,17,0)</f>
        <v>#N/A</v>
      </c>
      <c r="M924" s="40"/>
      <c r="N924" s="22"/>
      <c r="Q924" s="1">
        <f>+IFERROR(VLOOKUP(C924,#REF!,3,0),0)</f>
        <v>0</v>
      </c>
      <c r="T924" s="1" t="e">
        <f>VLOOKUP(F:F,[1]PdC!$F$5:$AE$1164,31,0)</f>
        <v>#REF!</v>
      </c>
      <c r="W924" s="33"/>
    </row>
    <row r="925" spans="1:23" ht="15" customHeight="1" x14ac:dyDescent="0.25">
      <c r="A925" s="34" t="s">
        <v>2032</v>
      </c>
      <c r="B925" s="29" t="s">
        <v>8</v>
      </c>
      <c r="C925" s="70" t="s">
        <v>1711</v>
      </c>
      <c r="D925" s="70">
        <v>73110600240</v>
      </c>
      <c r="E925" s="30" t="s">
        <v>2057</v>
      </c>
      <c r="F925" s="30"/>
      <c r="G925" s="31" t="s">
        <v>2058</v>
      </c>
      <c r="H925" s="29" t="s">
        <v>18</v>
      </c>
      <c r="I925" s="63">
        <v>0</v>
      </c>
      <c r="J925" s="63"/>
      <c r="K925" s="63">
        <v>0</v>
      </c>
      <c r="L925" s="33" t="e">
        <f>VLOOKUP(F:F,[1]PdC!$J$5:$T$1165,17,0)</f>
        <v>#N/A</v>
      </c>
      <c r="M925" s="40"/>
      <c r="N925" s="22"/>
      <c r="Q925" s="1">
        <f>+IFERROR(VLOOKUP(C925,#REF!,3,0),0)</f>
        <v>0</v>
      </c>
      <c r="T925" s="1" t="e">
        <f>VLOOKUP(F:F,[1]PdC!$F$5:$AE$1164,31,0)</f>
        <v>#REF!</v>
      </c>
      <c r="W925" s="33"/>
    </row>
    <row r="926" spans="1:23" ht="15" customHeight="1" x14ac:dyDescent="0.25">
      <c r="A926" s="34" t="s">
        <v>2032</v>
      </c>
      <c r="B926" s="23" t="s">
        <v>8</v>
      </c>
      <c r="C926" s="70"/>
      <c r="D926" s="24">
        <v>731107</v>
      </c>
      <c r="E926" s="25" t="s">
        <v>2059</v>
      </c>
      <c r="F926" s="26"/>
      <c r="G926" s="26" t="s">
        <v>2060</v>
      </c>
      <c r="H926" s="26" t="s">
        <v>11</v>
      </c>
      <c r="I926" s="27">
        <v>0</v>
      </c>
      <c r="J926" s="27"/>
      <c r="K926" s="27">
        <v>0</v>
      </c>
      <c r="L926" s="33" t="e">
        <f>VLOOKUP(F:F,[1]PdC!$J$5:$T$1165,17,0)</f>
        <v>#N/A</v>
      </c>
      <c r="M926" s="40"/>
      <c r="N926" s="22"/>
      <c r="Q926" s="1">
        <f>+IFERROR(VLOOKUP(C926,#REF!,3,0),0)</f>
        <v>0</v>
      </c>
      <c r="T926" s="1" t="e">
        <f>VLOOKUP(F:F,[1]PdC!$F$5:$AE$1164,31,0)</f>
        <v>#REF!</v>
      </c>
      <c r="W926" s="33"/>
    </row>
    <row r="927" spans="1:23" ht="15" customHeight="1" x14ac:dyDescent="0.25">
      <c r="A927" s="34" t="s">
        <v>2032</v>
      </c>
      <c r="B927" s="29" t="s">
        <v>8</v>
      </c>
      <c r="C927" s="70" t="s">
        <v>1538</v>
      </c>
      <c r="D927" s="70">
        <v>73110700110</v>
      </c>
      <c r="E927" s="30" t="s">
        <v>2061</v>
      </c>
      <c r="F927" s="30" t="s">
        <v>2061</v>
      </c>
      <c r="G927" s="31" t="s">
        <v>2062</v>
      </c>
      <c r="H927" s="29" t="s">
        <v>18</v>
      </c>
      <c r="I927" s="63">
        <v>0</v>
      </c>
      <c r="J927" s="63"/>
      <c r="K927" s="63">
        <v>0</v>
      </c>
      <c r="L927" s="33" t="e">
        <f>VLOOKUP(F:F,[1]PdC!$J$5:$T$1165,17,0)</f>
        <v>#N/A</v>
      </c>
      <c r="M927" s="46"/>
      <c r="N927" s="22"/>
      <c r="Q927" s="1">
        <f>+IFERROR(VLOOKUP(C927,#REF!,3,0),0)</f>
        <v>0</v>
      </c>
      <c r="T927" s="1" t="e">
        <f>VLOOKUP(F:F,[1]PdC!$F$5:$AE$1164,31,0)</f>
        <v>#N/A</v>
      </c>
      <c r="W927" s="33"/>
    </row>
    <row r="928" spans="1:23" ht="15" customHeight="1" x14ac:dyDescent="0.25">
      <c r="A928" s="28" t="s">
        <v>2032</v>
      </c>
      <c r="B928" s="29" t="s">
        <v>8</v>
      </c>
      <c r="C928" s="70" t="s">
        <v>1538</v>
      </c>
      <c r="D928" s="70">
        <v>73110700120</v>
      </c>
      <c r="E928" s="30" t="s">
        <v>2063</v>
      </c>
      <c r="F928" s="30" t="s">
        <v>2063</v>
      </c>
      <c r="G928" s="31" t="s">
        <v>2064</v>
      </c>
      <c r="H928" s="29" t="s">
        <v>18</v>
      </c>
      <c r="I928" s="63">
        <v>0</v>
      </c>
      <c r="J928" s="63"/>
      <c r="K928" s="63">
        <v>0</v>
      </c>
      <c r="L928" s="33" t="e">
        <f>VLOOKUP(F:F,[1]PdC!$J$5:$T$1165,17,0)</f>
        <v>#N/A</v>
      </c>
      <c r="M928" s="40"/>
      <c r="N928" s="22"/>
      <c r="Q928" s="1">
        <f>+IFERROR(VLOOKUP(C928,#REF!,3,0),0)</f>
        <v>0</v>
      </c>
      <c r="T928" s="1" t="e">
        <f>VLOOKUP(F:F,[1]PdC!$F$5:$AE$1164,31,0)</f>
        <v>#N/A</v>
      </c>
      <c r="W928" s="33"/>
    </row>
    <row r="929" spans="1:23" ht="15" customHeight="1" x14ac:dyDescent="0.25">
      <c r="A929" s="28" t="s">
        <v>2032</v>
      </c>
      <c r="B929" s="29" t="s">
        <v>8</v>
      </c>
      <c r="C929" s="70" t="s">
        <v>1538</v>
      </c>
      <c r="D929" s="70">
        <v>73110700130</v>
      </c>
      <c r="E929" s="30" t="s">
        <v>2065</v>
      </c>
      <c r="F929" s="30" t="s">
        <v>2065</v>
      </c>
      <c r="G929" s="31" t="s">
        <v>2066</v>
      </c>
      <c r="H929" s="29" t="s">
        <v>18</v>
      </c>
      <c r="I929" s="63">
        <v>0</v>
      </c>
      <c r="J929" s="63"/>
      <c r="K929" s="63">
        <v>0</v>
      </c>
      <c r="L929" s="33" t="e">
        <f>VLOOKUP(F:F,[1]PdC!$J$5:$T$1165,17,0)</f>
        <v>#N/A</v>
      </c>
      <c r="M929" s="46"/>
      <c r="N929" s="22"/>
      <c r="Q929" s="1">
        <f>+IFERROR(VLOOKUP(C929,#REF!,3,0),0)</f>
        <v>0</v>
      </c>
      <c r="T929" s="1" t="e">
        <f>VLOOKUP(F:F,[1]PdC!$F$5:$AE$1164,31,0)</f>
        <v>#N/A</v>
      </c>
      <c r="W929" s="33"/>
    </row>
    <row r="930" spans="1:23" ht="15" customHeight="1" x14ac:dyDescent="0.25">
      <c r="A930" s="28" t="s">
        <v>2032</v>
      </c>
      <c r="B930" s="29" t="s">
        <v>8</v>
      </c>
      <c r="C930" s="70" t="s">
        <v>1538</v>
      </c>
      <c r="D930" s="70">
        <v>73110700140</v>
      </c>
      <c r="E930" s="30" t="s">
        <v>2067</v>
      </c>
      <c r="F930" s="30" t="s">
        <v>2067</v>
      </c>
      <c r="G930" s="31" t="s">
        <v>2068</v>
      </c>
      <c r="H930" s="29" t="s">
        <v>18</v>
      </c>
      <c r="I930" s="63">
        <v>0</v>
      </c>
      <c r="J930" s="63"/>
      <c r="K930" s="63">
        <v>0</v>
      </c>
      <c r="L930" s="33" t="e">
        <f>VLOOKUP(F:F,[1]PdC!$J$5:$T$1165,17,0)</f>
        <v>#N/A</v>
      </c>
      <c r="M930" s="46"/>
      <c r="N930" s="22"/>
      <c r="Q930" s="1">
        <f>+IFERROR(VLOOKUP(C930,#REF!,3,0),0)</f>
        <v>0</v>
      </c>
      <c r="T930" s="1" t="e">
        <f>VLOOKUP(F:F,[1]PdC!$F$5:$AE$1164,31,0)</f>
        <v>#N/A</v>
      </c>
      <c r="W930" s="33"/>
    </row>
    <row r="931" spans="1:23" ht="15" customHeight="1" x14ac:dyDescent="0.25">
      <c r="A931" s="28" t="s">
        <v>2032</v>
      </c>
      <c r="B931" s="29" t="s">
        <v>8</v>
      </c>
      <c r="C931" s="70" t="s">
        <v>1538</v>
      </c>
      <c r="D931" s="70">
        <v>73110700150</v>
      </c>
      <c r="E931" s="30" t="s">
        <v>2069</v>
      </c>
      <c r="F931" s="30" t="s">
        <v>2069</v>
      </c>
      <c r="G931" s="31" t="s">
        <v>2070</v>
      </c>
      <c r="H931" s="29" t="s">
        <v>18</v>
      </c>
      <c r="I931" s="63">
        <v>0</v>
      </c>
      <c r="J931" s="63"/>
      <c r="K931" s="63">
        <v>0</v>
      </c>
      <c r="L931" s="33" t="e">
        <f>VLOOKUP(F:F,[1]PdC!$J$5:$T$1165,17,0)</f>
        <v>#N/A</v>
      </c>
      <c r="M931" s="46"/>
      <c r="N931" s="22"/>
      <c r="Q931" s="1">
        <f>+IFERROR(VLOOKUP(C931,#REF!,3,0),0)</f>
        <v>0</v>
      </c>
      <c r="T931" s="1" t="e">
        <f>VLOOKUP(F:F,[1]PdC!$F$5:$AE$1164,31,0)</f>
        <v>#N/A</v>
      </c>
      <c r="W931" s="33"/>
    </row>
    <row r="932" spans="1:23" ht="15" customHeight="1" x14ac:dyDescent="0.25">
      <c r="A932" s="28" t="s">
        <v>2032</v>
      </c>
      <c r="B932" s="29" t="s">
        <v>8</v>
      </c>
      <c r="C932" s="70" t="s">
        <v>1538</v>
      </c>
      <c r="D932" s="70">
        <v>73110700160</v>
      </c>
      <c r="E932" s="30" t="s">
        <v>2071</v>
      </c>
      <c r="F932" s="30" t="s">
        <v>2071</v>
      </c>
      <c r="G932" s="31" t="s">
        <v>2072</v>
      </c>
      <c r="H932" s="29" t="s">
        <v>18</v>
      </c>
      <c r="I932" s="63">
        <v>0</v>
      </c>
      <c r="J932" s="63"/>
      <c r="K932" s="63">
        <v>0</v>
      </c>
      <c r="L932" s="33" t="e">
        <f>VLOOKUP(F:F,[1]PdC!$J$5:$T$1165,17,0)</f>
        <v>#N/A</v>
      </c>
      <c r="M932" s="46"/>
      <c r="N932" s="22"/>
      <c r="Q932" s="1">
        <f>+IFERROR(VLOOKUP(C932,#REF!,3,0),0)</f>
        <v>0</v>
      </c>
      <c r="T932" s="1" t="e">
        <f>VLOOKUP(F:F,[1]PdC!$F$5:$AE$1164,31,0)</f>
        <v>#N/A</v>
      </c>
      <c r="W932" s="33"/>
    </row>
    <row r="933" spans="1:23" ht="15" customHeight="1" x14ac:dyDescent="0.25">
      <c r="A933" s="28" t="s">
        <v>2032</v>
      </c>
      <c r="B933" s="29" t="s">
        <v>8</v>
      </c>
      <c r="C933" s="70" t="s">
        <v>1538</v>
      </c>
      <c r="D933" s="70">
        <v>73110700170</v>
      </c>
      <c r="E933" s="30" t="s">
        <v>2073</v>
      </c>
      <c r="F933" s="30" t="s">
        <v>2073</v>
      </c>
      <c r="G933" s="31" t="s">
        <v>2074</v>
      </c>
      <c r="H933" s="29" t="s">
        <v>18</v>
      </c>
      <c r="I933" s="63">
        <v>0</v>
      </c>
      <c r="J933" s="63"/>
      <c r="K933" s="63">
        <v>0</v>
      </c>
      <c r="L933" s="33" t="e">
        <f>VLOOKUP(F:F,[1]PdC!$J$5:$T$1165,17,0)</f>
        <v>#N/A</v>
      </c>
      <c r="M933" s="46"/>
      <c r="N933" s="22"/>
      <c r="Q933" s="1">
        <f>+IFERROR(VLOOKUP(C933,#REF!,3,0),0)</f>
        <v>0</v>
      </c>
      <c r="T933" s="1" t="e">
        <f>VLOOKUP(F:F,[1]PdC!$F$5:$AE$1164,31,0)</f>
        <v>#N/A</v>
      </c>
      <c r="W933" s="33"/>
    </row>
    <row r="934" spans="1:23" ht="15" customHeight="1" x14ac:dyDescent="0.25">
      <c r="A934" s="28" t="s">
        <v>2032</v>
      </c>
      <c r="B934" s="29" t="s">
        <v>8</v>
      </c>
      <c r="C934" s="70" t="s">
        <v>1711</v>
      </c>
      <c r="D934" s="70">
        <v>73110700180</v>
      </c>
      <c r="E934" s="30" t="s">
        <v>2075</v>
      </c>
      <c r="F934" s="30"/>
      <c r="G934" s="31" t="s">
        <v>2076</v>
      </c>
      <c r="H934" s="29" t="s">
        <v>18</v>
      </c>
      <c r="I934" s="63">
        <v>0</v>
      </c>
      <c r="J934" s="63"/>
      <c r="K934" s="63">
        <v>0</v>
      </c>
      <c r="L934" s="33" t="e">
        <f>VLOOKUP(F:F,[1]PdC!$J$5:$T$1165,17,0)</f>
        <v>#N/A</v>
      </c>
      <c r="M934" s="46"/>
      <c r="N934" s="22"/>
      <c r="Q934" s="1">
        <f>+IFERROR(VLOOKUP(C934,#REF!,3,0),0)</f>
        <v>0</v>
      </c>
      <c r="T934" s="1" t="e">
        <f>VLOOKUP(F:F,[1]PdC!$F$5:$AE$1164,31,0)</f>
        <v>#REF!</v>
      </c>
      <c r="W934" s="33"/>
    </row>
    <row r="935" spans="1:23" ht="15" customHeight="1" x14ac:dyDescent="0.25">
      <c r="A935" s="28" t="s">
        <v>2032</v>
      </c>
      <c r="B935" s="29" t="s">
        <v>8</v>
      </c>
      <c r="C935" s="70" t="s">
        <v>1711</v>
      </c>
      <c r="D935" s="70">
        <v>73110700190</v>
      </c>
      <c r="E935" s="30" t="s">
        <v>2077</v>
      </c>
      <c r="F935" s="30"/>
      <c r="G935" s="31" t="s">
        <v>2078</v>
      </c>
      <c r="H935" s="29" t="s">
        <v>18</v>
      </c>
      <c r="I935" s="63">
        <v>0</v>
      </c>
      <c r="J935" s="63"/>
      <c r="K935" s="63">
        <v>0</v>
      </c>
      <c r="L935" s="33" t="e">
        <f>VLOOKUP(F:F,[1]PdC!$J$5:$T$1165,17,0)</f>
        <v>#N/A</v>
      </c>
      <c r="M935" s="46"/>
      <c r="N935" s="22"/>
      <c r="Q935" s="1">
        <f>+IFERROR(VLOOKUP(C935,#REF!,3,0),0)</f>
        <v>0</v>
      </c>
      <c r="T935" s="1" t="e">
        <f>VLOOKUP(F:F,[1]PdC!$F$5:$AE$1164,31,0)</f>
        <v>#REF!</v>
      </c>
      <c r="W935" s="33"/>
    </row>
    <row r="936" spans="1:23" ht="15" customHeight="1" x14ac:dyDescent="0.25">
      <c r="A936" s="28" t="s">
        <v>2032</v>
      </c>
      <c r="B936" s="29" t="s">
        <v>8</v>
      </c>
      <c r="C936" s="70" t="s">
        <v>1711</v>
      </c>
      <c r="D936" s="70">
        <v>73110700200</v>
      </c>
      <c r="E936" s="30" t="s">
        <v>2079</v>
      </c>
      <c r="F936" s="30"/>
      <c r="G936" s="31" t="s">
        <v>2080</v>
      </c>
      <c r="H936" s="29" t="s">
        <v>18</v>
      </c>
      <c r="I936" s="63">
        <v>0</v>
      </c>
      <c r="J936" s="63"/>
      <c r="K936" s="63">
        <v>0</v>
      </c>
      <c r="L936" s="33" t="e">
        <f>VLOOKUP(F:F,[1]PdC!$J$5:$T$1165,17,0)</f>
        <v>#N/A</v>
      </c>
      <c r="M936" s="46"/>
      <c r="N936" s="22"/>
      <c r="Q936" s="1">
        <f>+IFERROR(VLOOKUP(C936,#REF!,3,0),0)</f>
        <v>0</v>
      </c>
      <c r="T936" s="1" t="e">
        <f>VLOOKUP(F:F,[1]PdC!$F$5:$AE$1164,31,0)</f>
        <v>#REF!</v>
      </c>
      <c r="W936" s="33"/>
    </row>
    <row r="937" spans="1:23" ht="15" customHeight="1" x14ac:dyDescent="0.25">
      <c r="A937" s="28" t="s">
        <v>2032</v>
      </c>
      <c r="B937" s="29" t="s">
        <v>8</v>
      </c>
      <c r="C937" s="70" t="s">
        <v>1711</v>
      </c>
      <c r="D937" s="70">
        <v>73110700210</v>
      </c>
      <c r="E937" s="30" t="s">
        <v>2081</v>
      </c>
      <c r="F937" s="30"/>
      <c r="G937" s="31" t="s">
        <v>2082</v>
      </c>
      <c r="H937" s="29" t="s">
        <v>18</v>
      </c>
      <c r="I937" s="63">
        <v>0</v>
      </c>
      <c r="J937" s="63"/>
      <c r="K937" s="63">
        <v>0</v>
      </c>
      <c r="L937" s="33" t="e">
        <f>VLOOKUP(F:F,[1]PdC!$J$5:$T$1165,17,0)</f>
        <v>#N/A</v>
      </c>
      <c r="M937" s="40"/>
      <c r="N937" s="22"/>
      <c r="Q937" s="1">
        <f>+IFERROR(VLOOKUP(C937,#REF!,3,0),0)</f>
        <v>0</v>
      </c>
      <c r="T937" s="1" t="e">
        <f>VLOOKUP(F:F,[1]PdC!$F$5:$AE$1164,31,0)</f>
        <v>#REF!</v>
      </c>
      <c r="W937" s="33"/>
    </row>
    <row r="938" spans="1:23" ht="15" customHeight="1" x14ac:dyDescent="0.25">
      <c r="A938" s="28" t="s">
        <v>2032</v>
      </c>
      <c r="B938" s="29" t="s">
        <v>8</v>
      </c>
      <c r="C938" s="70" t="s">
        <v>1711</v>
      </c>
      <c r="D938" s="70">
        <v>73110700220</v>
      </c>
      <c r="E938" s="30" t="s">
        <v>2083</v>
      </c>
      <c r="F938" s="30"/>
      <c r="G938" s="31" t="s">
        <v>2084</v>
      </c>
      <c r="H938" s="29" t="s">
        <v>18</v>
      </c>
      <c r="I938" s="63">
        <v>0</v>
      </c>
      <c r="J938" s="63"/>
      <c r="K938" s="63">
        <v>0</v>
      </c>
      <c r="L938" s="33" t="e">
        <f>VLOOKUP(F:F,[1]PdC!$J$5:$T$1165,17,0)</f>
        <v>#N/A</v>
      </c>
      <c r="M938" s="40"/>
      <c r="N938" s="22"/>
      <c r="Q938" s="1">
        <f>+IFERROR(VLOOKUP(C938,#REF!,3,0),0)</f>
        <v>0</v>
      </c>
      <c r="T938" s="1" t="e">
        <f>VLOOKUP(F:F,[1]PdC!$F$5:$AE$1164,31,0)</f>
        <v>#REF!</v>
      </c>
      <c r="W938" s="33"/>
    </row>
    <row r="939" spans="1:23" ht="15" customHeight="1" x14ac:dyDescent="0.25">
      <c r="A939" s="16"/>
      <c r="B939" s="29" t="s">
        <v>8</v>
      </c>
      <c r="C939" s="70" t="s">
        <v>1711</v>
      </c>
      <c r="D939" s="70">
        <v>73110700230</v>
      </c>
      <c r="E939" s="30" t="s">
        <v>2085</v>
      </c>
      <c r="F939" s="30"/>
      <c r="G939" s="31" t="s">
        <v>2086</v>
      </c>
      <c r="H939" s="29" t="s">
        <v>18</v>
      </c>
      <c r="I939" s="63">
        <v>0</v>
      </c>
      <c r="J939" s="63">
        <v>0</v>
      </c>
      <c r="K939" s="63">
        <v>0</v>
      </c>
      <c r="L939" s="33" t="e">
        <f>VLOOKUP(F:F,[1]PdC!$J$5:$T$1165,17,0)</f>
        <v>#N/A</v>
      </c>
      <c r="M939" s="46"/>
      <c r="N939" s="22"/>
      <c r="Q939" s="1">
        <f>+IFERROR(VLOOKUP(C939,#REF!,3,0),0)</f>
        <v>0</v>
      </c>
      <c r="T939" s="1" t="e">
        <f>VLOOKUP(F:F,[1]PdC!$F$5:$AE$1164,31,0)</f>
        <v>#REF!</v>
      </c>
      <c r="W939" s="33"/>
    </row>
    <row r="940" spans="1:23" ht="15" customHeight="1" x14ac:dyDescent="0.25">
      <c r="A940" s="28" t="s">
        <v>2032</v>
      </c>
      <c r="B940" s="29" t="s">
        <v>8</v>
      </c>
      <c r="C940" s="70" t="s">
        <v>1711</v>
      </c>
      <c r="D940" s="70">
        <v>73110700240</v>
      </c>
      <c r="E940" s="30" t="s">
        <v>2087</v>
      </c>
      <c r="F940" s="30"/>
      <c r="G940" s="31" t="s">
        <v>2088</v>
      </c>
      <c r="H940" s="29" t="s">
        <v>18</v>
      </c>
      <c r="I940" s="63">
        <v>0</v>
      </c>
      <c r="J940" s="63"/>
      <c r="K940" s="63">
        <v>0</v>
      </c>
      <c r="L940" s="33" t="e">
        <f>VLOOKUP(F:F,[1]PdC!$J$5:$T$1165,17,0)</f>
        <v>#N/A</v>
      </c>
      <c r="M940" s="46"/>
      <c r="N940" s="22"/>
      <c r="Q940" s="1">
        <f>+IFERROR(VLOOKUP(C940,#REF!,3,0),0)</f>
        <v>0</v>
      </c>
      <c r="T940" s="1" t="e">
        <f>VLOOKUP(F:F,[1]PdC!$F$5:$AE$1164,31,0)</f>
        <v>#REF!</v>
      </c>
      <c r="W940" s="33"/>
    </row>
    <row r="941" spans="1:23" ht="15" customHeight="1" x14ac:dyDescent="0.25">
      <c r="A941" s="16"/>
      <c r="B941" s="23" t="s">
        <v>8</v>
      </c>
      <c r="C941" s="24"/>
      <c r="D941" s="24"/>
      <c r="E941" s="25"/>
      <c r="F941" s="25" t="s">
        <v>2089</v>
      </c>
      <c r="G941" s="26" t="s">
        <v>2090</v>
      </c>
      <c r="H941" s="26" t="s">
        <v>11</v>
      </c>
      <c r="I941" s="27">
        <v>0</v>
      </c>
      <c r="J941" s="27">
        <v>0</v>
      </c>
      <c r="K941" s="27">
        <v>0</v>
      </c>
      <c r="L941" s="33" t="e">
        <f>VLOOKUP(F:F,[1]PdC!$J$5:$T$1165,17,0)</f>
        <v>#N/A</v>
      </c>
      <c r="M941" s="46"/>
      <c r="N941" s="22"/>
      <c r="Q941" s="1">
        <f>+IFERROR(VLOOKUP(C941,#REF!,3,0),0)</f>
        <v>0</v>
      </c>
      <c r="T941" s="1" t="e">
        <f>VLOOKUP(F:F,[1]PdC!$F$5:$AE$1164,31,0)</f>
        <v>#N/A</v>
      </c>
      <c r="W941" s="33"/>
    </row>
    <row r="942" spans="1:23" ht="15" customHeight="1" x14ac:dyDescent="0.25">
      <c r="A942" s="16"/>
      <c r="B942" s="29" t="s">
        <v>8</v>
      </c>
      <c r="C942" s="70" t="s">
        <v>1538</v>
      </c>
      <c r="D942" s="70"/>
      <c r="E942" s="30"/>
      <c r="F942" s="30" t="s">
        <v>2091</v>
      </c>
      <c r="G942" s="31" t="s">
        <v>2092</v>
      </c>
      <c r="H942" s="29" t="s">
        <v>18</v>
      </c>
      <c r="I942" s="63">
        <v>0</v>
      </c>
      <c r="J942" s="63">
        <v>0</v>
      </c>
      <c r="K942" s="63">
        <v>0</v>
      </c>
      <c r="L942" s="33" t="e">
        <f>VLOOKUP(F:F,[1]PdC!$J$5:$T$1165,17,0)</f>
        <v>#N/A</v>
      </c>
      <c r="M942" s="46"/>
      <c r="N942" s="22"/>
      <c r="Q942" s="1">
        <f>+IFERROR(VLOOKUP(C942,#REF!,3,0),0)</f>
        <v>0</v>
      </c>
      <c r="T942" s="1" t="e">
        <f>VLOOKUP(F:F,[1]PdC!$F$5:$AE$1164,31,0)</f>
        <v>#N/A</v>
      </c>
      <c r="W942" s="33"/>
    </row>
    <row r="943" spans="1:23" ht="15" customHeight="1" x14ac:dyDescent="0.25">
      <c r="A943" s="34" t="s">
        <v>2093</v>
      </c>
      <c r="B943" s="29" t="s">
        <v>8</v>
      </c>
      <c r="C943" s="70" t="s">
        <v>1538</v>
      </c>
      <c r="D943" s="70"/>
      <c r="E943" s="30"/>
      <c r="F943" s="30" t="s">
        <v>2094</v>
      </c>
      <c r="G943" s="31" t="s">
        <v>2095</v>
      </c>
      <c r="H943" s="29" t="s">
        <v>18</v>
      </c>
      <c r="I943" s="63">
        <v>0</v>
      </c>
      <c r="J943" s="63"/>
      <c r="K943" s="63">
        <v>0</v>
      </c>
      <c r="L943" s="33" t="e">
        <f>VLOOKUP(F:F,[1]PdC!$J$5:$T$1165,17,0)</f>
        <v>#N/A</v>
      </c>
      <c r="M943" s="40"/>
      <c r="N943" s="22"/>
      <c r="Q943" s="1">
        <f>+IFERROR(VLOOKUP(C943,#REF!,3,0),0)</f>
        <v>0</v>
      </c>
      <c r="T943" s="1" t="e">
        <f>VLOOKUP(F:F,[1]PdC!$F$5:$AE$1164,31,0)</f>
        <v>#N/A</v>
      </c>
      <c r="W943" s="33"/>
    </row>
    <row r="944" spans="1:23" ht="15" customHeight="1" x14ac:dyDescent="0.25">
      <c r="A944" s="34" t="s">
        <v>2096</v>
      </c>
      <c r="B944" s="29" t="s">
        <v>8</v>
      </c>
      <c r="C944" s="70" t="s">
        <v>1538</v>
      </c>
      <c r="D944" s="70"/>
      <c r="E944" s="30"/>
      <c r="F944" s="30" t="s">
        <v>2097</v>
      </c>
      <c r="G944" s="31" t="s">
        <v>2098</v>
      </c>
      <c r="H944" s="29" t="s">
        <v>18</v>
      </c>
      <c r="I944" s="63">
        <v>0</v>
      </c>
      <c r="J944" s="63"/>
      <c r="K944" s="63">
        <v>0</v>
      </c>
      <c r="L944" s="33" t="e">
        <f>VLOOKUP(F:F,[1]PdC!$J$5:$T$1165,17,0)</f>
        <v>#N/A</v>
      </c>
      <c r="M944" s="40"/>
      <c r="N944" s="22"/>
      <c r="Q944" s="1">
        <f>+IFERROR(VLOOKUP(C944,#REF!,3,0),0)</f>
        <v>0</v>
      </c>
      <c r="T944" s="1" t="e">
        <f>VLOOKUP(F:F,[1]PdC!$F$5:$AE$1164,31,0)</f>
        <v>#N/A</v>
      </c>
      <c r="W944" s="33"/>
    </row>
    <row r="945" spans="1:23" ht="15" customHeight="1" x14ac:dyDescent="0.25">
      <c r="A945" s="28" t="s">
        <v>2099</v>
      </c>
      <c r="B945" s="29" t="s">
        <v>8</v>
      </c>
      <c r="C945" s="70" t="s">
        <v>1538</v>
      </c>
      <c r="D945" s="70"/>
      <c r="E945" s="30"/>
      <c r="F945" s="30" t="s">
        <v>2100</v>
      </c>
      <c r="G945" s="31" t="s">
        <v>2101</v>
      </c>
      <c r="H945" s="29" t="s">
        <v>18</v>
      </c>
      <c r="I945" s="63">
        <v>0</v>
      </c>
      <c r="J945" s="63"/>
      <c r="K945" s="63">
        <v>0</v>
      </c>
      <c r="L945" s="33" t="e">
        <f>VLOOKUP(F:F,[1]PdC!$J$5:$T$1165,17,0)</f>
        <v>#N/A</v>
      </c>
      <c r="M945" s="40"/>
      <c r="N945" s="22"/>
      <c r="Q945" s="1">
        <f>+IFERROR(VLOOKUP(C945,#REF!,3,0),0)</f>
        <v>0</v>
      </c>
      <c r="T945" s="1" t="e">
        <f>VLOOKUP(F:F,[1]PdC!$F$5:$AE$1164,31,0)</f>
        <v>#N/A</v>
      </c>
      <c r="W945" s="33"/>
    </row>
    <row r="946" spans="1:23" ht="15" customHeight="1" x14ac:dyDescent="0.25">
      <c r="A946" s="34" t="s">
        <v>2102</v>
      </c>
      <c r="B946" s="29" t="s">
        <v>8</v>
      </c>
      <c r="C946" s="70" t="s">
        <v>1538</v>
      </c>
      <c r="D946" s="70"/>
      <c r="E946" s="30"/>
      <c r="F946" s="30" t="s">
        <v>2103</v>
      </c>
      <c r="G946" s="31" t="s">
        <v>2104</v>
      </c>
      <c r="H946" s="29" t="s">
        <v>18</v>
      </c>
      <c r="I946" s="63">
        <v>0</v>
      </c>
      <c r="J946" s="63"/>
      <c r="K946" s="63">
        <v>0</v>
      </c>
      <c r="L946" s="33" t="e">
        <f>VLOOKUP(F:F,[1]PdC!$J$5:$T$1165,17,0)</f>
        <v>#N/A</v>
      </c>
      <c r="M946" s="40"/>
      <c r="N946" s="22"/>
      <c r="Q946" s="1">
        <f>+IFERROR(VLOOKUP(C946,#REF!,3,0),0)</f>
        <v>0</v>
      </c>
      <c r="T946" s="1" t="e">
        <f>VLOOKUP(F:F,[1]PdC!$F$5:$AE$1164,31,0)</f>
        <v>#N/A</v>
      </c>
      <c r="W946" s="33"/>
    </row>
    <row r="947" spans="1:23" ht="15" customHeight="1" x14ac:dyDescent="0.25">
      <c r="A947" s="28" t="s">
        <v>2093</v>
      </c>
      <c r="B947" s="29" t="s">
        <v>8</v>
      </c>
      <c r="C947" s="70" t="s">
        <v>1538</v>
      </c>
      <c r="D947" s="70"/>
      <c r="E947" s="30"/>
      <c r="F947" s="30" t="s">
        <v>2105</v>
      </c>
      <c r="G947" s="31" t="s">
        <v>2106</v>
      </c>
      <c r="H947" s="29" t="s">
        <v>18</v>
      </c>
      <c r="I947" s="63">
        <v>0</v>
      </c>
      <c r="J947" s="63"/>
      <c r="K947" s="63">
        <v>0</v>
      </c>
      <c r="L947" s="33" t="e">
        <f>VLOOKUP(F:F,[1]PdC!$J$5:$T$1165,17,0)</f>
        <v>#N/A</v>
      </c>
      <c r="M947" s="46"/>
      <c r="N947" s="22"/>
      <c r="Q947" s="1">
        <f>+IFERROR(VLOOKUP(C947,#REF!,3,0),0)</f>
        <v>0</v>
      </c>
      <c r="T947" s="1" t="e">
        <f>VLOOKUP(F:F,[1]PdC!$F$5:$AE$1164,31,0)</f>
        <v>#N/A</v>
      </c>
      <c r="W947" s="33"/>
    </row>
    <row r="948" spans="1:23" ht="15" customHeight="1" x14ac:dyDescent="0.25">
      <c r="A948" s="34" t="s">
        <v>2107</v>
      </c>
      <c r="B948" s="29" t="s">
        <v>8</v>
      </c>
      <c r="C948" s="70" t="s">
        <v>1538</v>
      </c>
      <c r="D948" s="70"/>
      <c r="E948" s="30"/>
      <c r="F948" s="30" t="s">
        <v>2108</v>
      </c>
      <c r="G948" s="31" t="s">
        <v>2109</v>
      </c>
      <c r="H948" s="29" t="s">
        <v>18</v>
      </c>
      <c r="I948" s="63">
        <v>0</v>
      </c>
      <c r="J948" s="63"/>
      <c r="K948" s="63">
        <v>0</v>
      </c>
      <c r="L948" s="33" t="e">
        <f>VLOOKUP(F:F,[1]PdC!$J$5:$T$1165,17,0)</f>
        <v>#N/A</v>
      </c>
      <c r="M948" s="40"/>
      <c r="N948" s="22"/>
      <c r="Q948" s="1">
        <f>+IFERROR(VLOOKUP(C948,#REF!,3,0),0)</f>
        <v>0</v>
      </c>
      <c r="T948" s="1" t="e">
        <f>VLOOKUP(F:F,[1]PdC!$F$5:$AE$1164,31,0)</f>
        <v>#N/A</v>
      </c>
      <c r="W948" s="33"/>
    </row>
    <row r="949" spans="1:23" ht="15" customHeight="1" x14ac:dyDescent="0.25">
      <c r="A949" s="34" t="s">
        <v>2107</v>
      </c>
      <c r="B949" s="23" t="s">
        <v>8</v>
      </c>
      <c r="C949" s="24"/>
      <c r="D949" s="24"/>
      <c r="E949" s="25"/>
      <c r="F949" s="25" t="s">
        <v>2110</v>
      </c>
      <c r="G949" s="26" t="s">
        <v>2111</v>
      </c>
      <c r="H949" s="26" t="s">
        <v>11</v>
      </c>
      <c r="I949" s="27">
        <v>0</v>
      </c>
      <c r="J949" s="27"/>
      <c r="K949" s="27">
        <v>0</v>
      </c>
      <c r="L949" s="33" t="e">
        <f>VLOOKUP(F:F,[1]PdC!$J$5:$T$1165,17,0)</f>
        <v>#N/A</v>
      </c>
      <c r="M949" s="40"/>
      <c r="N949" s="22"/>
      <c r="Q949" s="1">
        <f>+IFERROR(VLOOKUP(C949,#REF!,3,0),0)</f>
        <v>0</v>
      </c>
      <c r="T949" s="1" t="e">
        <f>VLOOKUP(F:F,[1]PdC!$F$5:$AE$1164,31,0)</f>
        <v>#N/A</v>
      </c>
      <c r="W949" s="33"/>
    </row>
    <row r="950" spans="1:23" ht="15" customHeight="1" x14ac:dyDescent="0.25">
      <c r="A950" s="28" t="s">
        <v>2112</v>
      </c>
      <c r="B950" s="29" t="s">
        <v>8</v>
      </c>
      <c r="C950" s="70" t="s">
        <v>1711</v>
      </c>
      <c r="D950" s="70"/>
      <c r="E950" s="30"/>
      <c r="F950" s="30" t="s">
        <v>2113</v>
      </c>
      <c r="G950" s="31" t="s">
        <v>2114</v>
      </c>
      <c r="H950" s="29" t="s">
        <v>18</v>
      </c>
      <c r="I950" s="63">
        <v>0</v>
      </c>
      <c r="J950" s="63"/>
      <c r="K950" s="63">
        <v>0</v>
      </c>
      <c r="L950" s="33" t="e">
        <f>VLOOKUP(F:F,[1]PdC!$J$5:$T$1165,17,0)</f>
        <v>#N/A</v>
      </c>
      <c r="M950" s="46"/>
      <c r="N950" s="22"/>
      <c r="Q950" s="1">
        <f>+IFERROR(VLOOKUP(C950,#REF!,3,0),0)</f>
        <v>0</v>
      </c>
      <c r="T950" s="1" t="e">
        <f>VLOOKUP(F:F,[1]PdC!$F$5:$AE$1164,31,0)</f>
        <v>#N/A</v>
      </c>
      <c r="W950" s="33"/>
    </row>
    <row r="951" spans="1:23" ht="15" customHeight="1" x14ac:dyDescent="0.25">
      <c r="B951" s="29" t="s">
        <v>8</v>
      </c>
      <c r="C951" s="70" t="s">
        <v>1711</v>
      </c>
      <c r="D951" s="70"/>
      <c r="E951" s="30"/>
      <c r="F951" s="30" t="s">
        <v>2115</v>
      </c>
      <c r="G951" s="31" t="s">
        <v>2116</v>
      </c>
      <c r="H951" s="29" t="s">
        <v>18</v>
      </c>
      <c r="I951" s="63">
        <v>0</v>
      </c>
      <c r="J951" s="63"/>
      <c r="K951" s="63">
        <v>0</v>
      </c>
      <c r="L951" s="33"/>
      <c r="M951" s="46"/>
      <c r="N951" s="22"/>
      <c r="Q951" s="1">
        <f>+IFERROR(VLOOKUP(C951,#REF!,3,0),0)</f>
        <v>0</v>
      </c>
      <c r="T951" s="1" t="e">
        <f>VLOOKUP(F:F,[1]PdC!$F$5:$AE$1164,31,0)</f>
        <v>#N/A</v>
      </c>
      <c r="W951" s="33"/>
    </row>
    <row r="952" spans="1:23" ht="15" customHeight="1" x14ac:dyDescent="0.25">
      <c r="A952" s="16"/>
      <c r="B952" s="29" t="s">
        <v>8</v>
      </c>
      <c r="C952" s="70" t="s">
        <v>1711</v>
      </c>
      <c r="D952" s="70"/>
      <c r="E952" s="30"/>
      <c r="F952" s="30" t="s">
        <v>2117</v>
      </c>
      <c r="G952" s="31" t="s">
        <v>2118</v>
      </c>
      <c r="H952" s="29" t="s">
        <v>18</v>
      </c>
      <c r="I952" s="63">
        <v>0</v>
      </c>
      <c r="J952" s="63">
        <v>0</v>
      </c>
      <c r="K952" s="63">
        <v>0</v>
      </c>
      <c r="L952" s="33"/>
      <c r="M952" s="46"/>
      <c r="N952" s="22"/>
      <c r="Q952" s="1">
        <f>+IFERROR(VLOOKUP(C952,#REF!,3,0),0)</f>
        <v>0</v>
      </c>
      <c r="T952" s="1" t="e">
        <f>VLOOKUP(F:F,[1]PdC!$F$5:$AE$1164,31,0)</f>
        <v>#N/A</v>
      </c>
      <c r="W952" s="33"/>
    </row>
    <row r="953" spans="1:23" ht="15" customHeight="1" x14ac:dyDescent="0.25">
      <c r="A953" s="16"/>
      <c r="B953" s="29" t="s">
        <v>8</v>
      </c>
      <c r="C953" s="70" t="s">
        <v>1711</v>
      </c>
      <c r="D953" s="70"/>
      <c r="E953" s="30"/>
      <c r="F953" s="30" t="s">
        <v>2119</v>
      </c>
      <c r="G953" s="31" t="s">
        <v>2120</v>
      </c>
      <c r="H953" s="29" t="s">
        <v>18</v>
      </c>
      <c r="I953" s="63">
        <v>0</v>
      </c>
      <c r="J953" s="63">
        <v>0</v>
      </c>
      <c r="K953" s="63">
        <v>0</v>
      </c>
      <c r="L953" s="33" t="e">
        <f>VLOOKUP(F:F,[1]PdC!$J$5:$T$1165,17,0)</f>
        <v>#N/A</v>
      </c>
      <c r="M953" s="46"/>
      <c r="N953" s="22"/>
      <c r="Q953" s="1">
        <f>+IFERROR(VLOOKUP(C953,#REF!,3,0),0)</f>
        <v>0</v>
      </c>
      <c r="T953" s="1" t="e">
        <f>VLOOKUP(F:F,[1]PdC!$F$5:$AE$1164,31,0)</f>
        <v>#N/A</v>
      </c>
      <c r="W953" s="33"/>
    </row>
    <row r="954" spans="1:23" ht="15" customHeight="1" x14ac:dyDescent="0.25">
      <c r="A954" s="16"/>
      <c r="B954" s="29" t="s">
        <v>8</v>
      </c>
      <c r="C954" s="70" t="s">
        <v>1711</v>
      </c>
      <c r="D954" s="70"/>
      <c r="E954" s="30"/>
      <c r="F954" s="30" t="s">
        <v>2121</v>
      </c>
      <c r="G954" s="31" t="s">
        <v>2122</v>
      </c>
      <c r="H954" s="29" t="s">
        <v>18</v>
      </c>
      <c r="I954" s="63">
        <v>0</v>
      </c>
      <c r="J954" s="63">
        <v>0</v>
      </c>
      <c r="K954" s="63">
        <v>0</v>
      </c>
      <c r="L954" s="33" t="e">
        <f>VLOOKUP(F:F,[1]PdC!$J$5:$T$1165,17,0)</f>
        <v>#N/A</v>
      </c>
      <c r="M954" s="46"/>
      <c r="N954" s="22"/>
      <c r="Q954" s="1">
        <f>+IFERROR(VLOOKUP(C954,#REF!,3,0),0)</f>
        <v>0</v>
      </c>
      <c r="T954" s="1" t="e">
        <f>VLOOKUP(F:F,[1]PdC!$F$5:$AE$1164,31,0)</f>
        <v>#N/A</v>
      </c>
      <c r="W954" s="33"/>
    </row>
    <row r="955" spans="1:23" ht="15" customHeight="1" x14ac:dyDescent="0.25">
      <c r="A955" s="28" t="s">
        <v>2123</v>
      </c>
      <c r="B955" s="29" t="s">
        <v>8</v>
      </c>
      <c r="C955" s="70" t="s">
        <v>1711</v>
      </c>
      <c r="D955" s="70"/>
      <c r="E955" s="30"/>
      <c r="F955" s="30" t="s">
        <v>2124</v>
      </c>
      <c r="G955" s="31" t="s">
        <v>2125</v>
      </c>
      <c r="H955" s="29" t="s">
        <v>18</v>
      </c>
      <c r="I955" s="63">
        <v>0</v>
      </c>
      <c r="J955" s="63"/>
      <c r="K955" s="63">
        <v>0</v>
      </c>
      <c r="L955" s="33" t="e">
        <f>VLOOKUP(F:F,[1]PdC!$J$5:$T$1165,17,0)</f>
        <v>#N/A</v>
      </c>
      <c r="M955" s="40"/>
      <c r="N955" s="22"/>
      <c r="Q955" s="1">
        <f>+IFERROR(VLOOKUP(C955,#REF!,3,0),0)</f>
        <v>0</v>
      </c>
      <c r="T955" s="1" t="e">
        <f>VLOOKUP(F:F,[1]PdC!$F$5:$AE$1164,31,0)</f>
        <v>#N/A</v>
      </c>
      <c r="W955" s="33"/>
    </row>
    <row r="956" spans="1:23" ht="15" customHeight="1" x14ac:dyDescent="0.25">
      <c r="A956" s="28" t="s">
        <v>2126</v>
      </c>
      <c r="B956" s="29" t="s">
        <v>8</v>
      </c>
      <c r="C956" s="70" t="s">
        <v>1711</v>
      </c>
      <c r="D956" s="70"/>
      <c r="E956" s="30"/>
      <c r="F956" s="30" t="s">
        <v>2127</v>
      </c>
      <c r="G956" s="31" t="s">
        <v>2128</v>
      </c>
      <c r="H956" s="29" t="s">
        <v>18</v>
      </c>
      <c r="I956" s="63">
        <v>0</v>
      </c>
      <c r="J956" s="63"/>
      <c r="K956" s="63">
        <v>0</v>
      </c>
      <c r="L956" s="33" t="e">
        <f>VLOOKUP(F:F,[1]PdC!$J$5:$T$1165,17,0)</f>
        <v>#N/A</v>
      </c>
      <c r="M956" s="46"/>
      <c r="N956" s="22"/>
      <c r="Q956" s="1">
        <f>+IFERROR(VLOOKUP(C956,#REF!,3,0),0)</f>
        <v>0</v>
      </c>
      <c r="T956" s="1" t="e">
        <f>VLOOKUP(F:F,[1]PdC!$F$5:$AE$1164,31,0)</f>
        <v>#N/A</v>
      </c>
      <c r="W956" s="33"/>
    </row>
    <row r="957" spans="1:23" ht="15" customHeight="1" x14ac:dyDescent="0.25">
      <c r="A957" s="28" t="s">
        <v>2123</v>
      </c>
      <c r="B957" s="23" t="s">
        <v>8</v>
      </c>
      <c r="C957" s="24"/>
      <c r="D957" s="24"/>
      <c r="E957" s="25"/>
      <c r="F957" s="25" t="s">
        <v>2129</v>
      </c>
      <c r="G957" s="26" t="s">
        <v>2130</v>
      </c>
      <c r="H957" s="26" t="s">
        <v>11</v>
      </c>
      <c r="I957" s="27">
        <v>0</v>
      </c>
      <c r="J957" s="27"/>
      <c r="K957" s="27">
        <v>0</v>
      </c>
      <c r="L957" s="33"/>
      <c r="M957" s="46"/>
      <c r="N957" s="22"/>
      <c r="Q957" s="1">
        <f>+IFERROR(VLOOKUP(C957,#REF!,3,0),0)</f>
        <v>0</v>
      </c>
      <c r="T957" s="1" t="e">
        <f>VLOOKUP(F:F,[1]PdC!$F$5:$AE$1164,31,0)</f>
        <v>#N/A</v>
      </c>
      <c r="W957" s="33"/>
    </row>
    <row r="958" spans="1:23" ht="15" customHeight="1" x14ac:dyDescent="0.25">
      <c r="A958" s="28" t="s">
        <v>2123</v>
      </c>
      <c r="B958" s="29" t="s">
        <v>8</v>
      </c>
      <c r="C958" s="70" t="s">
        <v>1595</v>
      </c>
      <c r="D958" s="70"/>
      <c r="E958" s="30"/>
      <c r="F958" s="30" t="s">
        <v>2131</v>
      </c>
      <c r="G958" s="31" t="s">
        <v>1841</v>
      </c>
      <c r="H958" s="29" t="s">
        <v>18</v>
      </c>
      <c r="I958" s="63">
        <v>0</v>
      </c>
      <c r="J958" s="63"/>
      <c r="K958" s="63">
        <v>0</v>
      </c>
      <c r="L958" s="33" t="e">
        <f>VLOOKUP(F:F,[1]PdC!$J$5:$T$1165,17,0)</f>
        <v>#N/A</v>
      </c>
      <c r="M958" s="46"/>
      <c r="N958" s="22"/>
      <c r="Q958" s="1">
        <f>+IFERROR(VLOOKUP(C958,#REF!,3,0),0)</f>
        <v>0</v>
      </c>
      <c r="T958" s="1" t="e">
        <f>VLOOKUP(F:F,[1]PdC!$F$5:$AE$1164,31,0)</f>
        <v>#N/A</v>
      </c>
      <c r="W958" s="33"/>
    </row>
    <row r="959" spans="1:23" ht="15" customHeight="1" x14ac:dyDescent="0.25">
      <c r="A959" s="28" t="s">
        <v>2123</v>
      </c>
      <c r="B959" s="29" t="s">
        <v>8</v>
      </c>
      <c r="C959" s="70" t="s">
        <v>1595</v>
      </c>
      <c r="D959" s="70"/>
      <c r="E959" s="30"/>
      <c r="F959" s="30" t="s">
        <v>2132</v>
      </c>
      <c r="G959" s="31" t="s">
        <v>1844</v>
      </c>
      <c r="H959" s="29" t="s">
        <v>18</v>
      </c>
      <c r="I959" s="63">
        <v>0</v>
      </c>
      <c r="J959" s="63"/>
      <c r="K959" s="63">
        <v>0</v>
      </c>
      <c r="L959" s="33" t="e">
        <f>VLOOKUP(F:F,[1]PdC!$J$5:$T$1165,17,0)</f>
        <v>#N/A</v>
      </c>
      <c r="M959" s="46"/>
      <c r="N959" s="22"/>
      <c r="Q959" s="1">
        <f>+IFERROR(VLOOKUP(C959,#REF!,3,0),0)</f>
        <v>0</v>
      </c>
      <c r="T959" s="1" t="e">
        <f>VLOOKUP(F:F,[1]PdC!$F$5:$AE$1164,31,0)</f>
        <v>#N/A</v>
      </c>
      <c r="W959" s="33"/>
    </row>
    <row r="960" spans="1:23" ht="15" customHeight="1" x14ac:dyDescent="0.25">
      <c r="A960" s="28" t="s">
        <v>2123</v>
      </c>
      <c r="B960" s="29" t="s">
        <v>8</v>
      </c>
      <c r="C960" s="70" t="s">
        <v>1595</v>
      </c>
      <c r="D960" s="70"/>
      <c r="E960" s="30"/>
      <c r="F960" s="30" t="s">
        <v>2133</v>
      </c>
      <c r="G960" s="31" t="s">
        <v>1846</v>
      </c>
      <c r="H960" s="29" t="s">
        <v>18</v>
      </c>
      <c r="I960" s="63">
        <v>0</v>
      </c>
      <c r="J960" s="63"/>
      <c r="K960" s="63">
        <v>0</v>
      </c>
      <c r="L960" s="33" t="e">
        <f>VLOOKUP(F:F,[1]PdC!$J$5:$T$1165,17,0)</f>
        <v>#N/A</v>
      </c>
      <c r="M960" s="46"/>
      <c r="N960" s="22"/>
      <c r="Q960" s="1">
        <f>+IFERROR(VLOOKUP(C960,#REF!,3,0),0)</f>
        <v>0</v>
      </c>
      <c r="T960" s="1" t="e">
        <f>VLOOKUP(F:F,[1]PdC!$F$5:$AE$1164,31,0)</f>
        <v>#N/A</v>
      </c>
      <c r="W960" s="33"/>
    </row>
    <row r="961" spans="1:23" ht="15" customHeight="1" x14ac:dyDescent="0.25">
      <c r="A961" s="28" t="s">
        <v>2123</v>
      </c>
      <c r="B961" s="29" t="s">
        <v>8</v>
      </c>
      <c r="C961" s="70" t="s">
        <v>1595</v>
      </c>
      <c r="D961" s="70"/>
      <c r="E961" s="30"/>
      <c r="F961" s="30" t="s">
        <v>2134</v>
      </c>
      <c r="G961" s="31" t="s">
        <v>1848</v>
      </c>
      <c r="H961" s="29" t="s">
        <v>18</v>
      </c>
      <c r="I961" s="63">
        <v>0</v>
      </c>
      <c r="J961" s="63"/>
      <c r="K961" s="63">
        <v>0</v>
      </c>
      <c r="L961" s="33" t="e">
        <f>VLOOKUP(F:F,[1]PdC!$J$5:$T$1165,17,0)</f>
        <v>#N/A</v>
      </c>
      <c r="M961" s="46"/>
      <c r="N961" s="22"/>
      <c r="Q961" s="1">
        <f>+IFERROR(VLOOKUP(C961,#REF!,3,0),0)</f>
        <v>0</v>
      </c>
      <c r="T961" s="1" t="e">
        <f>VLOOKUP(F:F,[1]PdC!$F$5:$AE$1164,31,0)</f>
        <v>#N/A</v>
      </c>
      <c r="W961" s="33"/>
    </row>
    <row r="962" spans="1:23" ht="15" customHeight="1" x14ac:dyDescent="0.25">
      <c r="A962" s="16"/>
      <c r="B962" s="29" t="s">
        <v>8</v>
      </c>
      <c r="C962" s="70" t="s">
        <v>1595</v>
      </c>
      <c r="D962" s="70"/>
      <c r="E962" s="30"/>
      <c r="F962" s="30" t="s">
        <v>2135</v>
      </c>
      <c r="G962" s="31" t="s">
        <v>1850</v>
      </c>
      <c r="H962" s="29" t="s">
        <v>18</v>
      </c>
      <c r="I962" s="63">
        <v>0</v>
      </c>
      <c r="J962" s="63">
        <v>0</v>
      </c>
      <c r="K962" s="63">
        <v>0</v>
      </c>
      <c r="L962" s="33" t="e">
        <f>VLOOKUP(F:F,[1]PdC!$J$5:$T$1165,17,0)</f>
        <v>#N/A</v>
      </c>
      <c r="M962" s="46"/>
      <c r="N962" s="22"/>
      <c r="Q962" s="1">
        <f>+IFERROR(VLOOKUP(C962,#REF!,3,0),0)</f>
        <v>0</v>
      </c>
      <c r="T962" s="1" t="e">
        <f>VLOOKUP(F:F,[1]PdC!$F$5:$AE$1164,31,0)</f>
        <v>#N/A</v>
      </c>
      <c r="W962" s="33"/>
    </row>
    <row r="963" spans="1:23" ht="15" customHeight="1" x14ac:dyDescent="0.25">
      <c r="A963" s="28" t="s">
        <v>2136</v>
      </c>
      <c r="B963" s="29" t="s">
        <v>8</v>
      </c>
      <c r="C963" s="70" t="s">
        <v>1595</v>
      </c>
      <c r="D963" s="70"/>
      <c r="E963" s="30"/>
      <c r="F963" s="30" t="s">
        <v>2137</v>
      </c>
      <c r="G963" s="31" t="s">
        <v>1852</v>
      </c>
      <c r="H963" s="29" t="s">
        <v>18</v>
      </c>
      <c r="I963" s="63">
        <v>0</v>
      </c>
      <c r="J963" s="63"/>
      <c r="K963" s="63">
        <v>0</v>
      </c>
      <c r="L963" s="33"/>
      <c r="M963" s="46"/>
      <c r="N963" s="22"/>
      <c r="Q963" s="1">
        <f>+IFERROR(VLOOKUP(C963,#REF!,3,0),0)</f>
        <v>0</v>
      </c>
      <c r="T963" s="1" t="e">
        <f>VLOOKUP(F:F,[1]PdC!$F$5:$AE$1164,31,0)</f>
        <v>#N/A</v>
      </c>
      <c r="W963" s="33"/>
    </row>
    <row r="964" spans="1:23" ht="15" customHeight="1" x14ac:dyDescent="0.25">
      <c r="A964" s="16"/>
      <c r="B964" s="29" t="s">
        <v>8</v>
      </c>
      <c r="C964" s="70" t="s">
        <v>1595</v>
      </c>
      <c r="D964" s="70"/>
      <c r="E964" s="30"/>
      <c r="F964" s="30" t="s">
        <v>2138</v>
      </c>
      <c r="G964" s="31" t="s">
        <v>1854</v>
      </c>
      <c r="H964" s="29" t="s">
        <v>18</v>
      </c>
      <c r="I964" s="63">
        <v>0</v>
      </c>
      <c r="J964" s="63">
        <v>0</v>
      </c>
      <c r="K964" s="63">
        <v>0</v>
      </c>
      <c r="L964" s="33" t="e">
        <f>VLOOKUP(F:F,[1]PdC!$J$5:$T$1165,17,0)</f>
        <v>#N/A</v>
      </c>
      <c r="M964" s="46"/>
      <c r="N964" s="22"/>
      <c r="Q964" s="1">
        <f>+IFERROR(VLOOKUP(C964,#REF!,3,0),0)</f>
        <v>0</v>
      </c>
      <c r="T964" s="1" t="e">
        <f>VLOOKUP(F:F,[1]PdC!$F$5:$AE$1164,31,0)</f>
        <v>#N/A</v>
      </c>
      <c r="W964" s="33"/>
    </row>
    <row r="965" spans="1:23" ht="15" customHeight="1" x14ac:dyDescent="0.25">
      <c r="A965" s="28" t="s">
        <v>2123</v>
      </c>
      <c r="B965" s="23" t="s">
        <v>8</v>
      </c>
      <c r="C965" s="24"/>
      <c r="D965" s="24"/>
      <c r="E965" s="25"/>
      <c r="F965" s="25" t="s">
        <v>2139</v>
      </c>
      <c r="G965" s="26" t="s">
        <v>2140</v>
      </c>
      <c r="H965" s="26" t="s">
        <v>11</v>
      </c>
      <c r="I965" s="27">
        <v>0</v>
      </c>
      <c r="J965" s="27"/>
      <c r="K965" s="27">
        <v>0</v>
      </c>
      <c r="L965" s="33" t="e">
        <f>VLOOKUP(F:F,[1]PdC!$J$5:$T$1165,17,0)</f>
        <v>#N/A</v>
      </c>
      <c r="M965" s="40"/>
      <c r="N965" s="22"/>
      <c r="Q965" s="1">
        <f>+IFERROR(VLOOKUP(C965,#REF!,3,0),0)</f>
        <v>0</v>
      </c>
      <c r="T965" s="1" t="e">
        <f>VLOOKUP(F:F,[1]PdC!$F$5:$AE$1164,31,0)</f>
        <v>#N/A</v>
      </c>
      <c r="W965" s="33"/>
    </row>
    <row r="966" spans="1:23" ht="15" customHeight="1" x14ac:dyDescent="0.25">
      <c r="A966" s="28" t="s">
        <v>2123</v>
      </c>
      <c r="B966" s="29" t="s">
        <v>8</v>
      </c>
      <c r="C966" s="70" t="s">
        <v>1958</v>
      </c>
      <c r="D966" s="70"/>
      <c r="E966" s="30"/>
      <c r="F966" s="30" t="s">
        <v>2141</v>
      </c>
      <c r="G966" s="31" t="s">
        <v>1975</v>
      </c>
      <c r="H966" s="29" t="s">
        <v>18</v>
      </c>
      <c r="I966" s="63">
        <v>0</v>
      </c>
      <c r="J966" s="63"/>
      <c r="K966" s="63">
        <v>0</v>
      </c>
      <c r="L966" s="33" t="e">
        <f>VLOOKUP(F:F,[1]PdC!$J$5:$T$1165,17,0)</f>
        <v>#N/A</v>
      </c>
      <c r="M966" s="40"/>
      <c r="N966" s="22"/>
      <c r="Q966" s="1">
        <f>+IFERROR(VLOOKUP(C966,#REF!,3,0),0)</f>
        <v>0</v>
      </c>
      <c r="T966" s="1" t="e">
        <f>VLOOKUP(F:F,[1]PdC!$F$5:$AE$1164,31,0)</f>
        <v>#N/A</v>
      </c>
      <c r="W966" s="33"/>
    </row>
    <row r="967" spans="1:23" ht="15" customHeight="1" x14ac:dyDescent="0.25">
      <c r="A967" s="28" t="s">
        <v>2136</v>
      </c>
      <c r="B967" s="29" t="s">
        <v>8</v>
      </c>
      <c r="C967" s="70" t="s">
        <v>1958</v>
      </c>
      <c r="D967" s="70"/>
      <c r="E967" s="30"/>
      <c r="F967" s="30" t="s">
        <v>2142</v>
      </c>
      <c r="G967" s="31" t="s">
        <v>1977</v>
      </c>
      <c r="H967" s="29" t="s">
        <v>18</v>
      </c>
      <c r="I967" s="63">
        <v>0</v>
      </c>
      <c r="J967" s="63"/>
      <c r="K967" s="63">
        <v>0</v>
      </c>
      <c r="L967" s="33" t="e">
        <f>VLOOKUP(F:F,[1]PdC!$J$5:$T$1165,17,0)</f>
        <v>#N/A</v>
      </c>
      <c r="M967" s="40"/>
      <c r="N967" s="22"/>
      <c r="Q967" s="1">
        <f>+IFERROR(VLOOKUP(C967,#REF!,3,0),0)</f>
        <v>0</v>
      </c>
      <c r="T967" s="1" t="e">
        <f>VLOOKUP(F:F,[1]PdC!$F$5:$AE$1164,31,0)</f>
        <v>#N/A</v>
      </c>
      <c r="W967" s="33"/>
    </row>
    <row r="968" spans="1:23" ht="15" customHeight="1" x14ac:dyDescent="0.25">
      <c r="A968" s="28" t="s">
        <v>2126</v>
      </c>
      <c r="B968" s="29" t="s">
        <v>8</v>
      </c>
      <c r="C968" s="70" t="s">
        <v>1958</v>
      </c>
      <c r="D968" s="70"/>
      <c r="E968" s="30"/>
      <c r="F968" s="30" t="s">
        <v>2143</v>
      </c>
      <c r="G968" s="31" t="s">
        <v>1979</v>
      </c>
      <c r="H968" s="29" t="s">
        <v>18</v>
      </c>
      <c r="I968" s="63">
        <v>0</v>
      </c>
      <c r="J968" s="63"/>
      <c r="K968" s="63">
        <v>0</v>
      </c>
      <c r="L968" s="33" t="e">
        <f>VLOOKUP(F:F,[1]PdC!$J$5:$T$1165,17,0)</f>
        <v>#N/A</v>
      </c>
      <c r="M968" s="40"/>
      <c r="N968" s="22"/>
      <c r="Q968" s="1">
        <f>+IFERROR(VLOOKUP(C968,#REF!,3,0),0)</f>
        <v>0</v>
      </c>
      <c r="T968" s="1" t="e">
        <f>VLOOKUP(F:F,[1]PdC!$F$5:$AE$1164,31,0)</f>
        <v>#N/A</v>
      </c>
      <c r="W968" s="33"/>
    </row>
    <row r="969" spans="1:23" ht="15" customHeight="1" x14ac:dyDescent="0.25">
      <c r="A969" s="28" t="s">
        <v>2126</v>
      </c>
      <c r="B969" s="29" t="s">
        <v>8</v>
      </c>
      <c r="C969" s="70" t="s">
        <v>1958</v>
      </c>
      <c r="D969" s="70"/>
      <c r="E969" s="30"/>
      <c r="F969" s="30" t="s">
        <v>2144</v>
      </c>
      <c r="G969" s="31" t="s">
        <v>1981</v>
      </c>
      <c r="H969" s="29" t="s">
        <v>18</v>
      </c>
      <c r="I969" s="63">
        <v>0</v>
      </c>
      <c r="J969" s="63"/>
      <c r="K969" s="63">
        <v>0</v>
      </c>
      <c r="L969" s="33"/>
      <c r="M969" s="46"/>
      <c r="N969" s="22"/>
      <c r="Q969" s="1">
        <f>+IFERROR(VLOOKUP(C969,#REF!,3,0),0)</f>
        <v>0</v>
      </c>
      <c r="T969" s="1" t="e">
        <f>VLOOKUP(F:F,[1]PdC!$F$5:$AE$1164,31,0)</f>
        <v>#N/A</v>
      </c>
      <c r="W969" s="33"/>
    </row>
    <row r="970" spans="1:23" ht="15" customHeight="1" x14ac:dyDescent="0.25">
      <c r="A970" s="28" t="s">
        <v>2126</v>
      </c>
      <c r="B970" s="29" t="s">
        <v>8</v>
      </c>
      <c r="C970" s="70" t="s">
        <v>1958</v>
      </c>
      <c r="D970" s="70"/>
      <c r="E970" s="30"/>
      <c r="F970" s="30" t="s">
        <v>2145</v>
      </c>
      <c r="G970" s="31" t="s">
        <v>1984</v>
      </c>
      <c r="H970" s="29" t="s">
        <v>18</v>
      </c>
      <c r="I970" s="63">
        <v>0</v>
      </c>
      <c r="J970" s="63"/>
      <c r="K970" s="63">
        <v>0</v>
      </c>
      <c r="L970" s="33" t="e">
        <f>VLOOKUP(F:F,[1]PdC!$J$5:$T$1165,17,0)</f>
        <v>#N/A</v>
      </c>
      <c r="M970" s="40"/>
      <c r="N970" s="22"/>
      <c r="Q970" s="1">
        <f>+IFERROR(VLOOKUP(C970,#REF!,3,0),0)</f>
        <v>0</v>
      </c>
      <c r="T970" s="1" t="e">
        <f>VLOOKUP(F:F,[1]PdC!$F$5:$AE$1164,31,0)</f>
        <v>#N/A</v>
      </c>
      <c r="W970" s="33"/>
    </row>
    <row r="971" spans="1:23" ht="15" customHeight="1" x14ac:dyDescent="0.25">
      <c r="A971" s="28" t="s">
        <v>2123</v>
      </c>
      <c r="B971" s="29" t="s">
        <v>8</v>
      </c>
      <c r="C971" s="70" t="s">
        <v>1958</v>
      </c>
      <c r="D971" s="70"/>
      <c r="E971" s="30"/>
      <c r="F971" s="30" t="s">
        <v>2146</v>
      </c>
      <c r="G971" s="31" t="s">
        <v>1986</v>
      </c>
      <c r="H971" s="29" t="s">
        <v>18</v>
      </c>
      <c r="I971" s="63">
        <v>0</v>
      </c>
      <c r="J971" s="63"/>
      <c r="K971" s="63">
        <v>0</v>
      </c>
      <c r="L971" s="33" t="e">
        <f>VLOOKUP(F:F,[1]PdC!$J$5:$T$1165,17,0)</f>
        <v>#N/A</v>
      </c>
      <c r="M971" s="40"/>
      <c r="N971" s="22"/>
      <c r="Q971" s="1">
        <f>+IFERROR(VLOOKUP(C971,#REF!,3,0),0)</f>
        <v>0</v>
      </c>
      <c r="T971" s="1" t="e">
        <f>VLOOKUP(F:F,[1]PdC!$F$5:$AE$1164,31,0)</f>
        <v>#N/A</v>
      </c>
      <c r="W971" s="33"/>
    </row>
    <row r="972" spans="1:23" ht="15" customHeight="1" x14ac:dyDescent="0.25">
      <c r="A972" s="28" t="s">
        <v>2123</v>
      </c>
      <c r="B972" s="29" t="s">
        <v>8</v>
      </c>
      <c r="C972" s="70" t="s">
        <v>1958</v>
      </c>
      <c r="D972" s="70"/>
      <c r="E972" s="30"/>
      <c r="F972" s="30" t="s">
        <v>2147</v>
      </c>
      <c r="G972" s="31" t="s">
        <v>1988</v>
      </c>
      <c r="H972" s="29" t="s">
        <v>18</v>
      </c>
      <c r="I972" s="63">
        <v>0</v>
      </c>
      <c r="J972" s="63"/>
      <c r="K972" s="63">
        <v>0</v>
      </c>
      <c r="L972" s="33" t="e">
        <f>VLOOKUP(F:F,[1]PdC!$J$5:$T$1165,17,0)</f>
        <v>#N/A</v>
      </c>
      <c r="M972" s="46"/>
      <c r="N972" s="22"/>
      <c r="Q972" s="1">
        <f>+IFERROR(VLOOKUP(C972,#REF!,3,0),0)</f>
        <v>0</v>
      </c>
      <c r="T972" s="1" t="e">
        <f>VLOOKUP(F:F,[1]PdC!$F$5:$AE$1164,31,0)</f>
        <v>#N/A</v>
      </c>
      <c r="W972" s="33"/>
    </row>
    <row r="973" spans="1:23" ht="15" customHeight="1" x14ac:dyDescent="0.25">
      <c r="A973" s="28" t="s">
        <v>2123</v>
      </c>
      <c r="B973" s="64" t="s">
        <v>8</v>
      </c>
      <c r="C973" s="65"/>
      <c r="D973" s="65">
        <v>733</v>
      </c>
      <c r="E973" s="66" t="s">
        <v>2148</v>
      </c>
      <c r="F973" s="66" t="s">
        <v>2148</v>
      </c>
      <c r="G973" s="67" t="s">
        <v>2149</v>
      </c>
      <c r="H973" s="67" t="s">
        <v>11</v>
      </c>
      <c r="I973" s="68">
        <v>0</v>
      </c>
      <c r="J973" s="68"/>
      <c r="K973" s="68">
        <v>0</v>
      </c>
      <c r="L973" s="33" t="e">
        <f>VLOOKUP(F:F,[1]PdC!$J$5:$T$1165,17,0)</f>
        <v>#REF!</v>
      </c>
      <c r="M973" s="46"/>
      <c r="N973" s="22"/>
      <c r="Q973" s="1">
        <f>+IFERROR(VLOOKUP(C973,#REF!,3,0),0)</f>
        <v>0</v>
      </c>
      <c r="T973" s="1" t="e">
        <f>VLOOKUP(F:F,[1]PdC!$F$5:$AE$1164,31,0)</f>
        <v>#REF!</v>
      </c>
      <c r="W973" s="33"/>
    </row>
    <row r="974" spans="1:23" ht="15" customHeight="1" x14ac:dyDescent="0.25">
      <c r="A974" s="28" t="s">
        <v>2123</v>
      </c>
      <c r="B974" s="23" t="s">
        <v>8</v>
      </c>
      <c r="C974" s="24"/>
      <c r="D974" s="24">
        <v>733100</v>
      </c>
      <c r="E974" s="25" t="s">
        <v>2150</v>
      </c>
      <c r="F974" s="25" t="s">
        <v>2150</v>
      </c>
      <c r="G974" s="26" t="s">
        <v>2151</v>
      </c>
      <c r="H974" s="26" t="s">
        <v>11</v>
      </c>
      <c r="I974" s="27">
        <v>0</v>
      </c>
      <c r="J974" s="27"/>
      <c r="K974" s="27">
        <v>0</v>
      </c>
      <c r="L974" s="33" t="e">
        <f>VLOOKUP(F:F,[1]PdC!$J$5:$T$1165,17,0)</f>
        <v>#N/A</v>
      </c>
      <c r="M974" s="46"/>
      <c r="N974" s="22"/>
      <c r="Q974" s="1">
        <f>+IFERROR(VLOOKUP(C974,#REF!,3,0),0)</f>
        <v>0</v>
      </c>
      <c r="T974" s="1" t="e">
        <f>VLOOKUP(F:F,[1]PdC!$F$5:$AE$1164,31,0)</f>
        <v>#REF!</v>
      </c>
      <c r="W974" s="33"/>
    </row>
    <row r="975" spans="1:23" ht="15" customHeight="1" x14ac:dyDescent="0.25">
      <c r="A975" s="28" t="s">
        <v>2123</v>
      </c>
      <c r="B975" s="29" t="s">
        <v>8</v>
      </c>
      <c r="C975" s="70" t="s">
        <v>2152</v>
      </c>
      <c r="D975" s="70">
        <v>73310000005</v>
      </c>
      <c r="E975" s="30" t="s">
        <v>2153</v>
      </c>
      <c r="F975" s="30" t="s">
        <v>2153</v>
      </c>
      <c r="G975" s="31" t="s">
        <v>2154</v>
      </c>
      <c r="H975" s="29" t="s">
        <v>18</v>
      </c>
      <c r="I975" s="63">
        <v>154937.04</v>
      </c>
      <c r="J975" s="63"/>
      <c r="K975" s="63">
        <v>154937.04</v>
      </c>
      <c r="L975" s="33" t="e">
        <f>VLOOKUP(F:F,[1]PdC!$J$5:$T$1165,17,0)</f>
        <v>#N/A</v>
      </c>
      <c r="M975" s="40"/>
      <c r="N975" s="22"/>
      <c r="Q975" s="1">
        <f>+IFERROR(VLOOKUP(C975,#REF!,3,0),0)</f>
        <v>0</v>
      </c>
      <c r="T975" s="1" t="e">
        <f>VLOOKUP(F:F,[1]PdC!$F$5:$AE$1164,31,0)</f>
        <v>#REF!</v>
      </c>
      <c r="W975" s="33"/>
    </row>
    <row r="976" spans="1:23" ht="15" customHeight="1" x14ac:dyDescent="0.25">
      <c r="A976" s="28" t="s">
        <v>2123</v>
      </c>
      <c r="B976" s="29" t="s">
        <v>8</v>
      </c>
      <c r="C976" s="70" t="s">
        <v>2152</v>
      </c>
      <c r="D976" s="70">
        <v>73310000010</v>
      </c>
      <c r="E976" s="30" t="s">
        <v>2155</v>
      </c>
      <c r="F976" s="30" t="s">
        <v>2155</v>
      </c>
      <c r="G976" s="31" t="s">
        <v>2156</v>
      </c>
      <c r="H976" s="29" t="s">
        <v>18</v>
      </c>
      <c r="I976" s="63">
        <v>1173.2</v>
      </c>
      <c r="J976" s="63"/>
      <c r="K976" s="63">
        <v>1173.2</v>
      </c>
      <c r="L976" s="33" t="e">
        <f>VLOOKUP(F:F,[1]PdC!$J$5:$T$1165,17,0)</f>
        <v>#N/A</v>
      </c>
      <c r="M976" s="40"/>
      <c r="N976" s="22"/>
      <c r="Q976" s="1">
        <f>+IFERROR(VLOOKUP(C976,#REF!,3,0),0)</f>
        <v>0</v>
      </c>
      <c r="T976" s="1" t="e">
        <f>VLOOKUP(F:F,[1]PdC!$F$5:$AE$1164,31,0)</f>
        <v>#REF!</v>
      </c>
      <c r="W976" s="33"/>
    </row>
    <row r="977" spans="1:23" ht="15" customHeight="1" x14ac:dyDescent="0.25">
      <c r="A977" s="28" t="s">
        <v>2126</v>
      </c>
      <c r="B977" s="29" t="s">
        <v>8</v>
      </c>
      <c r="C977" s="70" t="s">
        <v>2152</v>
      </c>
      <c r="D977" s="70">
        <v>73310000015</v>
      </c>
      <c r="E977" s="30" t="s">
        <v>2157</v>
      </c>
      <c r="F977" s="30" t="s">
        <v>2157</v>
      </c>
      <c r="G977" s="31" t="s">
        <v>2158</v>
      </c>
      <c r="H977" s="29" t="s">
        <v>18</v>
      </c>
      <c r="I977" s="63">
        <v>0</v>
      </c>
      <c r="J977" s="63"/>
      <c r="K977" s="63">
        <v>0</v>
      </c>
      <c r="L977" s="33" t="e">
        <f>VLOOKUP(F:F,[1]PdC!$J$5:$T$1165,17,0)</f>
        <v>#N/A</v>
      </c>
      <c r="M977" s="46"/>
      <c r="N977" s="22"/>
      <c r="Q977" s="1">
        <f>+IFERROR(VLOOKUP(C977,#REF!,3,0),0)</f>
        <v>0</v>
      </c>
      <c r="T977" s="1" t="e">
        <f>VLOOKUP(F:F,[1]PdC!$F$5:$AE$1164,31,0)</f>
        <v>#REF!</v>
      </c>
      <c r="W977" s="33"/>
    </row>
    <row r="978" spans="1:23" ht="15" customHeight="1" x14ac:dyDescent="0.25">
      <c r="A978" s="28" t="s">
        <v>2126</v>
      </c>
      <c r="B978" s="29" t="s">
        <v>8</v>
      </c>
      <c r="C978" s="70" t="s">
        <v>2159</v>
      </c>
      <c r="D978" s="70">
        <v>73310000016</v>
      </c>
      <c r="E978" s="30" t="s">
        <v>2160</v>
      </c>
      <c r="F978" s="30" t="s">
        <v>2160</v>
      </c>
      <c r="G978" s="31" t="s">
        <v>2161</v>
      </c>
      <c r="H978" s="29" t="s">
        <v>18</v>
      </c>
      <c r="I978" s="63">
        <v>53198.559999999998</v>
      </c>
      <c r="J978" s="63"/>
      <c r="K978" s="63">
        <v>53198.559999999998</v>
      </c>
      <c r="L978" s="33" t="e">
        <f>VLOOKUP(F:F,[1]PdC!$J$5:$T$1165,17,0)</f>
        <v>#N/A</v>
      </c>
      <c r="M978" s="46"/>
      <c r="N978" s="22"/>
      <c r="Q978" s="1">
        <f>+IFERROR(VLOOKUP(C978,#REF!,3,0),0)</f>
        <v>0</v>
      </c>
      <c r="T978" s="1" t="e">
        <f>VLOOKUP(F:F,[1]PdC!$F$5:$AE$1164,31,0)</f>
        <v>#REF!</v>
      </c>
      <c r="W978" s="33"/>
    </row>
    <row r="979" spans="1:23" ht="15" customHeight="1" x14ac:dyDescent="0.25">
      <c r="A979" s="28" t="s">
        <v>2123</v>
      </c>
      <c r="B979" s="29" t="s">
        <v>8</v>
      </c>
      <c r="C979" s="70" t="s">
        <v>2152</v>
      </c>
      <c r="D979" s="70">
        <v>73310000020</v>
      </c>
      <c r="E979" s="30" t="s">
        <v>2162</v>
      </c>
      <c r="F979" s="30" t="s">
        <v>2162</v>
      </c>
      <c r="G979" s="31" t="s">
        <v>2163</v>
      </c>
      <c r="H979" s="29" t="s">
        <v>18</v>
      </c>
      <c r="I979" s="63">
        <v>113620.43</v>
      </c>
      <c r="J979" s="63"/>
      <c r="K979" s="63">
        <v>113620.43</v>
      </c>
      <c r="L979" s="33" t="e">
        <f>VLOOKUP(F:F,[1]PdC!$J$5:$T$1165,17,0)</f>
        <v>#N/A</v>
      </c>
      <c r="M979" s="46"/>
      <c r="N979" s="22"/>
      <c r="Q979" s="1">
        <f>+IFERROR(VLOOKUP(C979,#REF!,3,0),0)</f>
        <v>0</v>
      </c>
      <c r="T979" s="1" t="e">
        <f>VLOOKUP(F:F,[1]PdC!$F$5:$AE$1164,31,0)</f>
        <v>#REF!</v>
      </c>
      <c r="W979" s="33"/>
    </row>
    <row r="980" spans="1:23" ht="15" customHeight="1" x14ac:dyDescent="0.25">
      <c r="A980" s="28" t="s">
        <v>2123</v>
      </c>
      <c r="B980" s="29" t="s">
        <v>8</v>
      </c>
      <c r="C980" s="70" t="s">
        <v>2152</v>
      </c>
      <c r="D980" s="70">
        <v>73310000025</v>
      </c>
      <c r="E980" s="30" t="s">
        <v>2164</v>
      </c>
      <c r="F980" s="30" t="s">
        <v>2164</v>
      </c>
      <c r="G980" s="31" t="s">
        <v>2165</v>
      </c>
      <c r="H980" s="29" t="s">
        <v>18</v>
      </c>
      <c r="I980" s="63">
        <v>181.9</v>
      </c>
      <c r="J980" s="63"/>
      <c r="K980" s="63">
        <v>181.9</v>
      </c>
      <c r="L980" s="33" t="e">
        <f>VLOOKUP(F:F,[1]PdC!$J$5:$T$1165,17,0)</f>
        <v>#N/A</v>
      </c>
      <c r="M980" s="46"/>
      <c r="N980" s="22"/>
      <c r="Q980" s="1">
        <f>+IFERROR(VLOOKUP(C980,#REF!,3,0),0)</f>
        <v>0</v>
      </c>
      <c r="T980" s="1" t="e">
        <f>VLOOKUP(F:F,[1]PdC!$F$5:$AE$1164,31,0)</f>
        <v>#REF!</v>
      </c>
      <c r="W980" s="33"/>
    </row>
    <row r="981" spans="1:23" ht="15" customHeight="1" x14ac:dyDescent="0.25">
      <c r="A981" s="34" t="s">
        <v>2123</v>
      </c>
      <c r="B981" s="29" t="s">
        <v>8</v>
      </c>
      <c r="C981" s="70" t="s">
        <v>2152</v>
      </c>
      <c r="D981" s="70">
        <v>73310000030</v>
      </c>
      <c r="E981" s="30" t="s">
        <v>2166</v>
      </c>
      <c r="F981" s="30" t="s">
        <v>2166</v>
      </c>
      <c r="G981" s="31" t="s">
        <v>2167</v>
      </c>
      <c r="H981" s="29" t="s">
        <v>18</v>
      </c>
      <c r="I981" s="63">
        <v>33072.75</v>
      </c>
      <c r="J981" s="63"/>
      <c r="K981" s="63">
        <v>33072.75</v>
      </c>
      <c r="L981" s="33" t="e">
        <f>VLOOKUP(F:F,[1]PdC!$J$5:$T$1165,17,0)</f>
        <v>#N/A</v>
      </c>
      <c r="M981" s="46"/>
      <c r="N981" s="22"/>
      <c r="Q981" s="1">
        <f>+IFERROR(VLOOKUP(C981,#REF!,3,0),0)</f>
        <v>0</v>
      </c>
      <c r="T981" s="1" t="e">
        <f>VLOOKUP(F:F,[1]PdC!$F$5:$AE$1164,31,0)</f>
        <v>#REF!</v>
      </c>
      <c r="W981" s="33"/>
    </row>
    <row r="982" spans="1:23" ht="15" customHeight="1" x14ac:dyDescent="0.25">
      <c r="A982" s="28" t="s">
        <v>2123</v>
      </c>
      <c r="B982" s="29" t="s">
        <v>8</v>
      </c>
      <c r="C982" s="70" t="s">
        <v>2159</v>
      </c>
      <c r="D982" s="70">
        <v>73310000031</v>
      </c>
      <c r="E982" s="30" t="s">
        <v>2168</v>
      </c>
      <c r="F982" s="30" t="s">
        <v>2168</v>
      </c>
      <c r="G982" s="31" t="s">
        <v>2169</v>
      </c>
      <c r="H982" s="29" t="s">
        <v>18</v>
      </c>
      <c r="I982" s="63">
        <v>0</v>
      </c>
      <c r="J982" s="63"/>
      <c r="K982" s="63">
        <v>0</v>
      </c>
      <c r="L982" s="33" t="e">
        <f>VLOOKUP(F:F,[1]PdC!$J$5:$T$1165,17,0)</f>
        <v>#N/A</v>
      </c>
      <c r="M982" s="46"/>
      <c r="N982" s="22"/>
      <c r="Q982" s="1">
        <f>+IFERROR(VLOOKUP(C982,#REF!,3,0),0)</f>
        <v>0</v>
      </c>
      <c r="T982" s="1" t="e">
        <f>VLOOKUP(F:F,[1]PdC!$F$5:$AE$1164,31,0)</f>
        <v>#REF!</v>
      </c>
      <c r="W982" s="33"/>
    </row>
    <row r="983" spans="1:23" ht="15" customHeight="1" x14ac:dyDescent="0.25">
      <c r="A983" s="28" t="s">
        <v>2126</v>
      </c>
      <c r="B983" s="29" t="s">
        <v>8</v>
      </c>
      <c r="C983" s="70" t="s">
        <v>2152</v>
      </c>
      <c r="D983" s="70">
        <v>73310000035</v>
      </c>
      <c r="E983" s="30" t="s">
        <v>2170</v>
      </c>
      <c r="F983" s="30" t="s">
        <v>2170</v>
      </c>
      <c r="G983" s="31" t="s">
        <v>2171</v>
      </c>
      <c r="H983" s="29" t="s">
        <v>18</v>
      </c>
      <c r="I983" s="63">
        <v>123949.56</v>
      </c>
      <c r="J983" s="63"/>
      <c r="K983" s="63">
        <v>123949.56</v>
      </c>
      <c r="L983" s="33" t="e">
        <f>VLOOKUP(F:F,[1]PdC!$J$5:$T$1165,17,0)</f>
        <v>#N/A</v>
      </c>
      <c r="M983" s="46"/>
      <c r="N983" s="22"/>
      <c r="Q983" s="1">
        <f>+IFERROR(VLOOKUP(C983,#REF!,3,0),0)</f>
        <v>0</v>
      </c>
      <c r="T983" s="1" t="e">
        <f>VLOOKUP(F:F,[1]PdC!$F$5:$AE$1164,31,0)</f>
        <v>#REF!</v>
      </c>
      <c r="W983" s="33"/>
    </row>
    <row r="984" spans="1:23" ht="15" customHeight="1" x14ac:dyDescent="0.25">
      <c r="A984" s="28" t="s">
        <v>2123</v>
      </c>
      <c r="B984" s="29" t="s">
        <v>8</v>
      </c>
      <c r="C984" s="70" t="s">
        <v>2152</v>
      </c>
      <c r="D984" s="70">
        <v>73310000040</v>
      </c>
      <c r="E984" s="30" t="s">
        <v>2172</v>
      </c>
      <c r="F984" s="30" t="s">
        <v>2172</v>
      </c>
      <c r="G984" s="31" t="s">
        <v>2173</v>
      </c>
      <c r="H984" s="29" t="s">
        <v>18</v>
      </c>
      <c r="I984" s="63">
        <v>1834.21</v>
      </c>
      <c r="J984" s="63"/>
      <c r="K984" s="63">
        <v>1834.21</v>
      </c>
      <c r="L984" s="33" t="e">
        <f>VLOOKUP(F:F,[1]PdC!$J$5:$T$1165,17,0)</f>
        <v>#N/A</v>
      </c>
      <c r="M984" s="46"/>
      <c r="N984" s="22"/>
      <c r="Q984" s="1">
        <f>+IFERROR(VLOOKUP(C984,#REF!,3,0),0)</f>
        <v>0</v>
      </c>
      <c r="T984" s="1" t="e">
        <f>VLOOKUP(F:F,[1]PdC!$F$5:$AE$1164,31,0)</f>
        <v>#REF!</v>
      </c>
      <c r="W984" s="33"/>
    </row>
    <row r="985" spans="1:23" ht="15" customHeight="1" x14ac:dyDescent="0.25">
      <c r="A985" s="28" t="s">
        <v>2126</v>
      </c>
      <c r="B985" s="29" t="s">
        <v>8</v>
      </c>
      <c r="C985" s="70" t="s">
        <v>2152</v>
      </c>
      <c r="D985" s="70">
        <v>73310000045</v>
      </c>
      <c r="E985" s="30" t="s">
        <v>2174</v>
      </c>
      <c r="F985" s="30" t="s">
        <v>2174</v>
      </c>
      <c r="G985" s="31" t="s">
        <v>2175</v>
      </c>
      <c r="H985" s="29" t="s">
        <v>18</v>
      </c>
      <c r="I985" s="63">
        <v>0</v>
      </c>
      <c r="J985" s="63"/>
      <c r="K985" s="63">
        <v>0</v>
      </c>
      <c r="L985" s="33" t="e">
        <f>VLOOKUP(F:F,[1]PdC!$J$5:$T$1165,17,0)</f>
        <v>#N/A</v>
      </c>
      <c r="M985" s="40"/>
      <c r="N985" s="22"/>
      <c r="Q985" s="1">
        <f>+IFERROR(VLOOKUP(C985,#REF!,3,0),0)</f>
        <v>0</v>
      </c>
      <c r="T985" s="1" t="e">
        <f>VLOOKUP(F:F,[1]PdC!$F$5:$AE$1164,31,0)</f>
        <v>#REF!</v>
      </c>
      <c r="W985" s="33"/>
    </row>
    <row r="986" spans="1:23" ht="15" customHeight="1" x14ac:dyDescent="0.25">
      <c r="A986" s="28" t="s">
        <v>2126</v>
      </c>
      <c r="B986" s="29" t="s">
        <v>8</v>
      </c>
      <c r="C986" s="70" t="s">
        <v>2159</v>
      </c>
      <c r="D986" s="70">
        <v>73310000046</v>
      </c>
      <c r="E986" s="30" t="s">
        <v>2176</v>
      </c>
      <c r="F986" s="30" t="s">
        <v>2176</v>
      </c>
      <c r="G986" s="31" t="s">
        <v>2177</v>
      </c>
      <c r="H986" s="29" t="s">
        <v>18</v>
      </c>
      <c r="I986" s="63">
        <v>13724.76</v>
      </c>
      <c r="J986" s="63"/>
      <c r="K986" s="63">
        <v>13724.76</v>
      </c>
      <c r="L986" s="33" t="e">
        <f>VLOOKUP(F:F,[1]PdC!$J$5:$T$1165,17,0)</f>
        <v>#N/A</v>
      </c>
      <c r="M986" s="46"/>
      <c r="N986" s="22"/>
      <c r="Q986" s="1">
        <f>+IFERROR(VLOOKUP(C986,#REF!,3,0),0)</f>
        <v>0</v>
      </c>
      <c r="T986" s="1" t="e">
        <f>VLOOKUP(F:F,[1]PdC!$F$5:$AE$1164,31,0)</f>
        <v>#REF!</v>
      </c>
      <c r="W986" s="33"/>
    </row>
    <row r="987" spans="1:23" ht="15" customHeight="1" x14ac:dyDescent="0.25">
      <c r="A987" s="28" t="s">
        <v>2123</v>
      </c>
      <c r="B987" s="29" t="s">
        <v>8</v>
      </c>
      <c r="C987" s="70" t="s">
        <v>2152</v>
      </c>
      <c r="D987" s="70">
        <v>73310000050</v>
      </c>
      <c r="E987" s="30" t="s">
        <v>2178</v>
      </c>
      <c r="F987" s="30" t="s">
        <v>2178</v>
      </c>
      <c r="G987" s="31" t="s">
        <v>2179</v>
      </c>
      <c r="H987" s="29" t="s">
        <v>18</v>
      </c>
      <c r="I987" s="63">
        <v>0</v>
      </c>
      <c r="J987" s="63"/>
      <c r="K987" s="63">
        <v>0</v>
      </c>
      <c r="L987" s="33" t="e">
        <f>VLOOKUP(F:F,[1]PdC!$J$5:$T$1165,17,0)</f>
        <v>#N/A</v>
      </c>
      <c r="M987" s="40"/>
      <c r="N987" s="22"/>
      <c r="Q987" s="1">
        <f>+IFERROR(VLOOKUP(C987,#REF!,3,0),0)</f>
        <v>0</v>
      </c>
      <c r="T987" s="1" t="e">
        <f>VLOOKUP(F:F,[1]PdC!$F$5:$AE$1164,31,0)</f>
        <v>#REF!</v>
      </c>
      <c r="W987" s="33"/>
    </row>
    <row r="988" spans="1:23" ht="15" customHeight="1" x14ac:dyDescent="0.25">
      <c r="A988" s="28" t="s">
        <v>2123</v>
      </c>
      <c r="B988" s="29" t="s">
        <v>8</v>
      </c>
      <c r="C988" s="70" t="s">
        <v>2152</v>
      </c>
      <c r="D988" s="70">
        <v>73310000055</v>
      </c>
      <c r="E988" s="30" t="s">
        <v>2180</v>
      </c>
      <c r="F988" s="30" t="s">
        <v>2180</v>
      </c>
      <c r="G988" s="31" t="s">
        <v>2181</v>
      </c>
      <c r="H988" s="29" t="s">
        <v>18</v>
      </c>
      <c r="I988" s="63">
        <v>0</v>
      </c>
      <c r="J988" s="63"/>
      <c r="K988" s="63">
        <v>0</v>
      </c>
      <c r="L988" s="33" t="e">
        <f>VLOOKUP(F:F,[1]PdC!$J$5:$T$1165,17,0)</f>
        <v>#N/A</v>
      </c>
      <c r="M988" s="46"/>
      <c r="N988" s="22"/>
      <c r="Q988" s="1">
        <f>+IFERROR(VLOOKUP(C988,#REF!,3,0),0)</f>
        <v>0</v>
      </c>
      <c r="T988" s="1" t="e">
        <f>VLOOKUP(F:F,[1]PdC!$F$5:$AE$1164,31,0)</f>
        <v>#REF!</v>
      </c>
      <c r="W988" s="33"/>
    </row>
    <row r="989" spans="1:23" ht="15" customHeight="1" x14ac:dyDescent="0.25">
      <c r="A989" s="28" t="s">
        <v>2126</v>
      </c>
      <c r="B989" s="29" t="s">
        <v>8</v>
      </c>
      <c r="C989" s="70" t="s">
        <v>2152</v>
      </c>
      <c r="D989" s="70">
        <v>73310000060</v>
      </c>
      <c r="E989" s="30" t="s">
        <v>2182</v>
      </c>
      <c r="F989" s="30" t="s">
        <v>2182</v>
      </c>
      <c r="G989" s="31" t="s">
        <v>2183</v>
      </c>
      <c r="H989" s="29" t="s">
        <v>18</v>
      </c>
      <c r="I989" s="63">
        <v>0</v>
      </c>
      <c r="J989" s="63"/>
      <c r="K989" s="63">
        <v>0</v>
      </c>
      <c r="L989" s="33" t="e">
        <f>VLOOKUP(F:F,[1]PdC!$J$5:$T$1165,17,0)</f>
        <v>#N/A</v>
      </c>
      <c r="M989" s="40"/>
      <c r="N989" s="22"/>
      <c r="Q989" s="1">
        <f>+IFERROR(VLOOKUP(C989,#REF!,3,0),0)</f>
        <v>0</v>
      </c>
      <c r="T989" s="1" t="e">
        <f>VLOOKUP(F:F,[1]PdC!$F$5:$AE$1164,31,0)</f>
        <v>#REF!</v>
      </c>
      <c r="W989" s="33"/>
    </row>
    <row r="990" spans="1:23" ht="15" customHeight="1" x14ac:dyDescent="0.25">
      <c r="A990" s="28" t="s">
        <v>2126</v>
      </c>
      <c r="B990" s="29" t="s">
        <v>8</v>
      </c>
      <c r="C990" s="70" t="s">
        <v>2152</v>
      </c>
      <c r="D990" s="70">
        <v>73310000065</v>
      </c>
      <c r="E990" s="30" t="s">
        <v>2184</v>
      </c>
      <c r="F990" s="30" t="s">
        <v>2184</v>
      </c>
      <c r="G990" s="31" t="s">
        <v>2185</v>
      </c>
      <c r="H990" s="29" t="s">
        <v>18</v>
      </c>
      <c r="I990" s="63">
        <v>63951.11</v>
      </c>
      <c r="J990" s="63"/>
      <c r="K990" s="63">
        <v>63951.11</v>
      </c>
      <c r="L990" s="33" t="e">
        <f>VLOOKUP(F:F,[1]PdC!$J$5:$T$1165,17,0)</f>
        <v>#N/A</v>
      </c>
      <c r="M990" s="46"/>
      <c r="N990" s="22"/>
      <c r="Q990" s="1">
        <f>+IFERROR(VLOOKUP(C990,#REF!,3,0),0)</f>
        <v>0</v>
      </c>
      <c r="T990" s="1" t="e">
        <f>VLOOKUP(F:F,[1]PdC!$F$5:$AE$1164,31,0)</f>
        <v>#REF!</v>
      </c>
      <c r="W990" s="33"/>
    </row>
    <row r="991" spans="1:23" ht="15" customHeight="1" x14ac:dyDescent="0.25">
      <c r="A991" s="28" t="s">
        <v>2136</v>
      </c>
      <c r="B991" s="29" t="s">
        <v>8</v>
      </c>
      <c r="C991" s="70" t="s">
        <v>2152</v>
      </c>
      <c r="D991" s="70">
        <v>73310000070</v>
      </c>
      <c r="E991" s="30" t="s">
        <v>2186</v>
      </c>
      <c r="F991" s="30" t="s">
        <v>2186</v>
      </c>
      <c r="G991" s="31" t="s">
        <v>2187</v>
      </c>
      <c r="H991" s="29" t="s">
        <v>18</v>
      </c>
      <c r="I991" s="63">
        <v>10622.14</v>
      </c>
      <c r="J991" s="63"/>
      <c r="K991" s="63">
        <v>10622.14</v>
      </c>
      <c r="L991" s="33" t="e">
        <f>VLOOKUP(F:F,[1]PdC!$J$5:$T$1165,17,0)</f>
        <v>#N/A</v>
      </c>
      <c r="M991" s="46"/>
      <c r="N991" s="22"/>
      <c r="Q991" s="1">
        <f>+IFERROR(VLOOKUP(C991,#REF!,3,0),0)</f>
        <v>0</v>
      </c>
      <c r="T991" s="1" t="e">
        <f>VLOOKUP(F:F,[1]PdC!$F$5:$AE$1164,31,0)</f>
        <v>#REF!</v>
      </c>
      <c r="W991" s="33"/>
    </row>
    <row r="992" spans="1:23" ht="15" customHeight="1" x14ac:dyDescent="0.25">
      <c r="A992" s="28" t="s">
        <v>2126</v>
      </c>
      <c r="B992" s="29" t="s">
        <v>8</v>
      </c>
      <c r="C992" s="70" t="s">
        <v>2152</v>
      </c>
      <c r="D992" s="70">
        <v>73310000075</v>
      </c>
      <c r="E992" s="30" t="s">
        <v>2188</v>
      </c>
      <c r="F992" s="30" t="s">
        <v>2188</v>
      </c>
      <c r="G992" s="31" t="s">
        <v>2189</v>
      </c>
      <c r="H992" s="29" t="s">
        <v>18</v>
      </c>
      <c r="I992" s="63">
        <v>2074</v>
      </c>
      <c r="J992" s="63"/>
      <c r="K992" s="63">
        <v>2074</v>
      </c>
      <c r="L992" s="33" t="e">
        <f>VLOOKUP(F:F,[1]PdC!$J$5:$T$1165,17,0)</f>
        <v>#N/A</v>
      </c>
      <c r="M992" s="46"/>
      <c r="N992" s="22"/>
      <c r="Q992" s="1">
        <f>+IFERROR(VLOOKUP(C992,#REF!,3,0),0)</f>
        <v>0</v>
      </c>
      <c r="T992" s="1" t="e">
        <f>VLOOKUP(F:F,[1]PdC!$F$5:$AE$1164,31,0)</f>
        <v>#REF!</v>
      </c>
      <c r="W992" s="33"/>
    </row>
    <row r="993" spans="1:23" ht="15" customHeight="1" x14ac:dyDescent="0.25">
      <c r="A993" s="28" t="s">
        <v>2126</v>
      </c>
      <c r="B993" s="29" t="s">
        <v>8</v>
      </c>
      <c r="C993" s="70" t="s">
        <v>2152</v>
      </c>
      <c r="D993" s="70">
        <v>73310000080</v>
      </c>
      <c r="E993" s="30" t="s">
        <v>2190</v>
      </c>
      <c r="F993" s="30" t="s">
        <v>2190</v>
      </c>
      <c r="G993" s="31" t="s">
        <v>2191</v>
      </c>
      <c r="H993" s="29" t="s">
        <v>18</v>
      </c>
      <c r="I993" s="63">
        <v>975530.18</v>
      </c>
      <c r="J993" s="63"/>
      <c r="K993" s="63">
        <v>975530.18</v>
      </c>
      <c r="L993" s="33" t="e">
        <f>VLOOKUP(F:F,[1]PdC!$J$5:$T$1165,17,0)</f>
        <v>#N/A</v>
      </c>
      <c r="M993" s="40"/>
      <c r="N993" s="22"/>
      <c r="Q993" s="1">
        <f>+IFERROR(VLOOKUP(C993,#REF!,3,0),0)</f>
        <v>0</v>
      </c>
      <c r="T993" s="1" t="e">
        <f>VLOOKUP(F:F,[1]PdC!$F$5:$AE$1164,31,0)</f>
        <v>#REF!</v>
      </c>
      <c r="W993" s="33"/>
    </row>
    <row r="994" spans="1:23" ht="15" customHeight="1" x14ac:dyDescent="0.25">
      <c r="A994" s="28" t="s">
        <v>2126</v>
      </c>
      <c r="B994" s="29" t="s">
        <v>8</v>
      </c>
      <c r="C994" s="70" t="s">
        <v>2152</v>
      </c>
      <c r="D994" s="70">
        <v>73310000085</v>
      </c>
      <c r="E994" s="30" t="s">
        <v>2192</v>
      </c>
      <c r="F994" s="30" t="s">
        <v>2192</v>
      </c>
      <c r="G994" s="31" t="s">
        <v>2193</v>
      </c>
      <c r="H994" s="29" t="s">
        <v>18</v>
      </c>
      <c r="I994" s="63">
        <v>0</v>
      </c>
      <c r="J994" s="63"/>
      <c r="K994" s="63">
        <v>0</v>
      </c>
      <c r="L994" s="33" t="e">
        <f>VLOOKUP(F:F,[1]PdC!$J$5:$T$1165,17,0)</f>
        <v>#N/A</v>
      </c>
      <c r="M994" s="40"/>
      <c r="N994" s="22"/>
      <c r="Q994" s="1">
        <f>+IFERROR(VLOOKUP(C994,#REF!,3,0),0)</f>
        <v>0</v>
      </c>
      <c r="T994" s="1" t="e">
        <f>VLOOKUP(F:F,[1]PdC!$F$5:$AE$1164,31,0)</f>
        <v>#REF!</v>
      </c>
      <c r="W994" s="33"/>
    </row>
    <row r="995" spans="1:23" ht="15" customHeight="1" x14ac:dyDescent="0.25">
      <c r="A995" s="28" t="s">
        <v>2126</v>
      </c>
      <c r="B995" s="29" t="s">
        <v>8</v>
      </c>
      <c r="C995" s="70" t="s">
        <v>2152</v>
      </c>
      <c r="D995" s="70"/>
      <c r="E995" s="30" t="s">
        <v>2194</v>
      </c>
      <c r="F995" s="30"/>
      <c r="G995" s="31" t="s">
        <v>2191</v>
      </c>
      <c r="H995" s="29" t="s">
        <v>18</v>
      </c>
      <c r="I995" s="63">
        <v>0</v>
      </c>
      <c r="J995" s="63"/>
      <c r="K995" s="63">
        <v>0</v>
      </c>
      <c r="L995" s="33" t="e">
        <f>VLOOKUP(F:F,[1]PdC!$J$5:$T$1165,17,0)</f>
        <v>#N/A</v>
      </c>
      <c r="M995" s="46"/>
      <c r="N995" s="22"/>
      <c r="Q995" s="1">
        <f>+IFERROR(VLOOKUP(C995,#REF!,3,0),0)</f>
        <v>0</v>
      </c>
      <c r="T995" s="1" t="e">
        <f>VLOOKUP(F:F,[1]PdC!$F$5:$AE$1164,31,0)</f>
        <v>#REF!</v>
      </c>
      <c r="W995" s="33"/>
    </row>
    <row r="996" spans="1:23" ht="15" customHeight="1" x14ac:dyDescent="0.25">
      <c r="A996" s="28" t="s">
        <v>2123</v>
      </c>
      <c r="B996" s="23" t="s">
        <v>8</v>
      </c>
      <c r="C996" s="24"/>
      <c r="D996" s="24">
        <v>733105</v>
      </c>
      <c r="E996" s="25" t="s">
        <v>2195</v>
      </c>
      <c r="F996" s="25" t="s">
        <v>2195</v>
      </c>
      <c r="G996" s="26" t="s">
        <v>2196</v>
      </c>
      <c r="H996" s="26" t="s">
        <v>11</v>
      </c>
      <c r="I996" s="27">
        <v>0</v>
      </c>
      <c r="J996" s="27"/>
      <c r="K996" s="27">
        <v>0</v>
      </c>
      <c r="L996" s="33" t="e">
        <f>VLOOKUP(F:F,[1]PdC!$J$5:$T$1165,17,0)</f>
        <v>#N/A</v>
      </c>
      <c r="M996" s="40"/>
      <c r="N996" s="22"/>
      <c r="Q996" s="1">
        <f>+IFERROR(VLOOKUP(C996,#REF!,3,0),0)</f>
        <v>0</v>
      </c>
      <c r="T996" s="1" t="e">
        <f>VLOOKUP(F:F,[1]PdC!$F$5:$AE$1164,31,0)</f>
        <v>#REF!</v>
      </c>
      <c r="W996" s="33"/>
    </row>
    <row r="997" spans="1:23" ht="15" customHeight="1" x14ac:dyDescent="0.25">
      <c r="A997" s="28" t="s">
        <v>2123</v>
      </c>
      <c r="B997" s="29" t="s">
        <v>8</v>
      </c>
      <c r="C997" s="70" t="s">
        <v>2197</v>
      </c>
      <c r="D997" s="70">
        <v>73310500005</v>
      </c>
      <c r="E997" s="30" t="s">
        <v>2198</v>
      </c>
      <c r="F997" s="30" t="s">
        <v>2198</v>
      </c>
      <c r="G997" s="31" t="s">
        <v>2199</v>
      </c>
      <c r="H997" s="29" t="s">
        <v>18</v>
      </c>
      <c r="I997" s="63">
        <v>128.57</v>
      </c>
      <c r="J997" s="63"/>
      <c r="K997" s="63">
        <v>128.57</v>
      </c>
      <c r="L997" s="33" t="e">
        <f>VLOOKUP(F:F,[1]PdC!$J$5:$T$1165,17,0)</f>
        <v>#N/A</v>
      </c>
      <c r="M997" s="46"/>
      <c r="N997" s="22"/>
      <c r="Q997" s="1">
        <f>+IFERROR(VLOOKUP(C997,#REF!,3,0),0)</f>
        <v>0</v>
      </c>
      <c r="T997" s="1" t="e">
        <f>VLOOKUP(F:F,[1]PdC!$F$5:$AE$1164,31,0)</f>
        <v>#REF!</v>
      </c>
      <c r="W997" s="33"/>
    </row>
    <row r="998" spans="1:23" ht="15" customHeight="1" x14ac:dyDescent="0.25">
      <c r="A998" s="28" t="s">
        <v>2126</v>
      </c>
      <c r="B998" s="29" t="s">
        <v>8</v>
      </c>
      <c r="C998" s="70" t="s">
        <v>2197</v>
      </c>
      <c r="D998" s="70">
        <v>73310500025</v>
      </c>
      <c r="E998" s="30" t="s">
        <v>2200</v>
      </c>
      <c r="F998" s="30" t="s">
        <v>2200</v>
      </c>
      <c r="G998" s="31" t="s">
        <v>2201</v>
      </c>
      <c r="H998" s="29" t="s">
        <v>18</v>
      </c>
      <c r="I998" s="63">
        <v>442251.79</v>
      </c>
      <c r="J998" s="63"/>
      <c r="K998" s="63">
        <v>442251.79</v>
      </c>
      <c r="L998" s="33" t="e">
        <f>VLOOKUP(F:F,[1]PdC!$J$5:$T$1165,17,0)</f>
        <v>#N/A</v>
      </c>
      <c r="M998" s="46"/>
      <c r="N998" s="22"/>
      <c r="Q998" s="1">
        <f>+IFERROR(VLOOKUP(C998,#REF!,3,0),0)</f>
        <v>0</v>
      </c>
      <c r="T998" s="1" t="e">
        <f>VLOOKUP(F:F,[1]PdC!$F$5:$AE$1164,31,0)</f>
        <v>#REF!</v>
      </c>
      <c r="W998" s="33"/>
    </row>
    <row r="999" spans="1:23" ht="15" customHeight="1" x14ac:dyDescent="0.25">
      <c r="A999" s="28" t="s">
        <v>2123</v>
      </c>
      <c r="B999" s="29" t="s">
        <v>8</v>
      </c>
      <c r="C999" s="70" t="s">
        <v>2197</v>
      </c>
      <c r="D999" s="70">
        <v>73310500030</v>
      </c>
      <c r="E999" s="30" t="s">
        <v>2202</v>
      </c>
      <c r="F999" s="30" t="s">
        <v>2202</v>
      </c>
      <c r="G999" s="31" t="s">
        <v>2203</v>
      </c>
      <c r="H999" s="29" t="s">
        <v>18</v>
      </c>
      <c r="I999" s="63">
        <v>290708.32</v>
      </c>
      <c r="J999" s="63"/>
      <c r="K999" s="63">
        <v>290708.32</v>
      </c>
      <c r="L999" s="33" t="e">
        <f>VLOOKUP(F:F,[1]PdC!$J$5:$T$1165,17,0)</f>
        <v>#N/A</v>
      </c>
      <c r="M999" s="40"/>
      <c r="N999" s="22"/>
      <c r="Q999" s="1">
        <f>+IFERROR(VLOOKUP(C999,#REF!,3,0),0)</f>
        <v>0</v>
      </c>
      <c r="T999" s="1" t="e">
        <f>VLOOKUP(F:F,[1]PdC!$F$5:$AE$1164,31,0)</f>
        <v>#REF!</v>
      </c>
      <c r="W999" s="33"/>
    </row>
    <row r="1000" spans="1:23" ht="15" customHeight="1" x14ac:dyDescent="0.25">
      <c r="A1000" s="28" t="s">
        <v>2123</v>
      </c>
      <c r="B1000" s="29" t="s">
        <v>8</v>
      </c>
      <c r="C1000" s="70" t="s">
        <v>2204</v>
      </c>
      <c r="D1000" s="70">
        <v>73310500040</v>
      </c>
      <c r="E1000" s="30" t="s">
        <v>2205</v>
      </c>
      <c r="F1000" s="30" t="s">
        <v>2205</v>
      </c>
      <c r="G1000" s="31" t="s">
        <v>2206</v>
      </c>
      <c r="H1000" s="29" t="s">
        <v>18</v>
      </c>
      <c r="I1000" s="63">
        <v>30787.23</v>
      </c>
      <c r="J1000" s="63"/>
      <c r="K1000" s="63">
        <v>30787.23</v>
      </c>
      <c r="L1000" s="33"/>
      <c r="M1000" s="46"/>
      <c r="N1000" s="22"/>
      <c r="Q1000" s="1">
        <f>+IFERROR(VLOOKUP(C1000,#REF!,3,0),0)</f>
        <v>0</v>
      </c>
      <c r="T1000" s="1" t="e">
        <f>VLOOKUP(F:F,[1]PdC!$F$5:$AE$1164,31,0)</f>
        <v>#REF!</v>
      </c>
      <c r="W1000" s="33"/>
    </row>
    <row r="1001" spans="1:23" ht="15" customHeight="1" x14ac:dyDescent="0.25">
      <c r="A1001" s="28" t="s">
        <v>2123</v>
      </c>
      <c r="B1001" s="29" t="s">
        <v>8</v>
      </c>
      <c r="C1001" s="70" t="s">
        <v>2207</v>
      </c>
      <c r="D1001" s="70">
        <v>73310500045</v>
      </c>
      <c r="E1001" s="30" t="s">
        <v>2208</v>
      </c>
      <c r="F1001" s="30" t="s">
        <v>2208</v>
      </c>
      <c r="G1001" s="31" t="s">
        <v>2209</v>
      </c>
      <c r="H1001" s="29" t="s">
        <v>18</v>
      </c>
      <c r="I1001" s="63">
        <v>2629890.33</v>
      </c>
      <c r="J1001" s="63"/>
      <c r="K1001" s="63">
        <v>2629890.33</v>
      </c>
      <c r="L1001" s="33"/>
      <c r="M1001" s="46"/>
      <c r="N1001" s="22"/>
      <c r="Q1001" s="1">
        <f>+IFERROR(VLOOKUP(C1001,#REF!,3,0),0)</f>
        <v>0</v>
      </c>
      <c r="T1001" s="1" t="e">
        <f>VLOOKUP(F:F,[1]PdC!$F$5:$AE$1164,31,0)</f>
        <v>#REF!</v>
      </c>
      <c r="W1001" s="33"/>
    </row>
    <row r="1002" spans="1:23" ht="15" customHeight="1" x14ac:dyDescent="0.25">
      <c r="A1002" s="28" t="s">
        <v>2123</v>
      </c>
      <c r="B1002" s="29" t="s">
        <v>8</v>
      </c>
      <c r="C1002" s="70" t="s">
        <v>2197</v>
      </c>
      <c r="D1002" s="70">
        <v>73310500050</v>
      </c>
      <c r="E1002" s="30" t="s">
        <v>2210</v>
      </c>
      <c r="F1002" s="30" t="s">
        <v>2210</v>
      </c>
      <c r="G1002" s="31" t="s">
        <v>2211</v>
      </c>
      <c r="H1002" s="29" t="s">
        <v>18</v>
      </c>
      <c r="I1002" s="63">
        <v>21721.48</v>
      </c>
      <c r="J1002" s="63"/>
      <c r="K1002" s="63">
        <v>21721.48</v>
      </c>
      <c r="L1002" s="33"/>
      <c r="M1002" s="46"/>
      <c r="N1002" s="22"/>
      <c r="Q1002" s="1">
        <f>+IFERROR(VLOOKUP(C1002,#REF!,3,0),0)</f>
        <v>0</v>
      </c>
      <c r="T1002" s="1" t="e">
        <f>VLOOKUP(F:F,[1]PdC!$F$5:$AE$1164,31,0)</f>
        <v>#REF!</v>
      </c>
      <c r="W1002" s="33"/>
    </row>
    <row r="1003" spans="1:23" ht="15" customHeight="1" x14ac:dyDescent="0.25">
      <c r="A1003" s="28" t="s">
        <v>2123</v>
      </c>
      <c r="B1003" s="29" t="s">
        <v>8</v>
      </c>
      <c r="C1003" s="70" t="s">
        <v>2212</v>
      </c>
      <c r="D1003" s="70">
        <v>73310500055</v>
      </c>
      <c r="E1003" s="30" t="s">
        <v>2213</v>
      </c>
      <c r="F1003" s="30" t="s">
        <v>2213</v>
      </c>
      <c r="G1003" s="31" t="s">
        <v>2214</v>
      </c>
      <c r="H1003" s="29" t="s">
        <v>18</v>
      </c>
      <c r="I1003" s="63">
        <v>735519.2</v>
      </c>
      <c r="J1003" s="63"/>
      <c r="K1003" s="63">
        <v>735519.2</v>
      </c>
      <c r="L1003" s="33"/>
      <c r="M1003" s="46"/>
      <c r="N1003" s="22"/>
      <c r="Q1003" s="1">
        <f>+IFERROR(VLOOKUP(C1003,#REF!,3,0),0)</f>
        <v>0</v>
      </c>
      <c r="T1003" s="1" t="e">
        <f>VLOOKUP(F:F,[1]PdC!$F$5:$AE$1164,31,0)</f>
        <v>#REF!</v>
      </c>
      <c r="W1003" s="33"/>
    </row>
    <row r="1004" spans="1:23" ht="15" customHeight="1" x14ac:dyDescent="0.25">
      <c r="A1004" s="28" t="s">
        <v>2123</v>
      </c>
      <c r="B1004" s="29" t="s">
        <v>8</v>
      </c>
      <c r="C1004" s="70" t="s">
        <v>2215</v>
      </c>
      <c r="D1004" s="70">
        <v>73310500060</v>
      </c>
      <c r="E1004" s="30" t="s">
        <v>2216</v>
      </c>
      <c r="F1004" s="30" t="s">
        <v>2216</v>
      </c>
      <c r="G1004" s="31" t="s">
        <v>2217</v>
      </c>
      <c r="H1004" s="29" t="s">
        <v>18</v>
      </c>
      <c r="I1004" s="63">
        <v>0</v>
      </c>
      <c r="J1004" s="63"/>
      <c r="K1004" s="63">
        <v>0</v>
      </c>
      <c r="L1004" s="33"/>
      <c r="M1004" s="46"/>
      <c r="N1004" s="22"/>
      <c r="Q1004" s="1">
        <f>+IFERROR(VLOOKUP(C1004,#REF!,3,0),0)</f>
        <v>0</v>
      </c>
      <c r="T1004" s="1" t="e">
        <f>VLOOKUP(F:F,[1]PdC!$F$5:$AE$1164,31,0)</f>
        <v>#REF!</v>
      </c>
      <c r="W1004" s="33"/>
    </row>
    <row r="1005" spans="1:23" ht="15" customHeight="1" x14ac:dyDescent="0.25">
      <c r="A1005" s="28" t="s">
        <v>2126</v>
      </c>
      <c r="B1005" s="29" t="s">
        <v>8</v>
      </c>
      <c r="C1005" s="70" t="s">
        <v>2218</v>
      </c>
      <c r="D1005" s="70">
        <v>73310500065</v>
      </c>
      <c r="E1005" s="30" t="s">
        <v>2219</v>
      </c>
      <c r="F1005" s="30" t="s">
        <v>2219</v>
      </c>
      <c r="G1005" s="31" t="s">
        <v>2220</v>
      </c>
      <c r="H1005" s="29" t="s">
        <v>18</v>
      </c>
      <c r="I1005" s="63">
        <v>0</v>
      </c>
      <c r="J1005" s="63"/>
      <c r="K1005" s="63">
        <v>0</v>
      </c>
      <c r="L1005" s="33"/>
      <c r="M1005" s="46"/>
      <c r="N1005" s="22"/>
      <c r="Q1005" s="1">
        <f>+IFERROR(VLOOKUP(C1005,#REF!,3,0),0)</f>
        <v>0</v>
      </c>
      <c r="T1005" s="1" t="e">
        <f>VLOOKUP(F:F,[1]PdC!$F$5:$AE$1164,31,0)</f>
        <v>#REF!</v>
      </c>
      <c r="W1005" s="33"/>
    </row>
    <row r="1006" spans="1:23" ht="15" customHeight="1" x14ac:dyDescent="0.25">
      <c r="A1006" s="28" t="s">
        <v>2123</v>
      </c>
      <c r="B1006" s="64" t="s">
        <v>8</v>
      </c>
      <c r="C1006" s="65"/>
      <c r="D1006" s="65">
        <v>736</v>
      </c>
      <c r="E1006" s="66" t="s">
        <v>2221</v>
      </c>
      <c r="F1006" s="66" t="s">
        <v>2221</v>
      </c>
      <c r="G1006" s="67" t="s">
        <v>2222</v>
      </c>
      <c r="H1006" s="67" t="s">
        <v>11</v>
      </c>
      <c r="I1006" s="68">
        <v>0</v>
      </c>
      <c r="J1006" s="68"/>
      <c r="K1006" s="68">
        <v>0</v>
      </c>
      <c r="L1006" s="33"/>
      <c r="M1006" s="46"/>
      <c r="N1006" s="22"/>
      <c r="Q1006" s="1">
        <f>+IFERROR(VLOOKUP(C1006,#REF!,3,0),0)</f>
        <v>0</v>
      </c>
      <c r="T1006" s="1" t="e">
        <f>VLOOKUP(F:F,[1]PdC!$F$5:$AE$1164,31,0)</f>
        <v>#REF!</v>
      </c>
      <c r="W1006" s="33"/>
    </row>
    <row r="1007" spans="1:23" ht="15" customHeight="1" x14ac:dyDescent="0.25">
      <c r="A1007" s="28" t="s">
        <v>2123</v>
      </c>
      <c r="B1007" s="23" t="s">
        <v>8</v>
      </c>
      <c r="C1007" s="24"/>
      <c r="D1007" s="24">
        <v>736100</v>
      </c>
      <c r="E1007" s="25" t="s">
        <v>2223</v>
      </c>
      <c r="F1007" s="25" t="s">
        <v>2223</v>
      </c>
      <c r="G1007" s="26" t="s">
        <v>2224</v>
      </c>
      <c r="H1007" s="26" t="s">
        <v>11</v>
      </c>
      <c r="I1007" s="27">
        <v>0</v>
      </c>
      <c r="J1007" s="27"/>
      <c r="K1007" s="27">
        <v>0</v>
      </c>
      <c r="L1007" s="33"/>
      <c r="M1007" s="46"/>
      <c r="N1007" s="22"/>
      <c r="Q1007" s="1">
        <f>+IFERROR(VLOOKUP(C1007,#REF!,3,0),0)</f>
        <v>0</v>
      </c>
      <c r="T1007" s="1" t="e">
        <f>VLOOKUP(F:F,[1]PdC!$F$5:$AE$1164,31,0)</f>
        <v>#REF!</v>
      </c>
      <c r="W1007" s="33"/>
    </row>
    <row r="1008" spans="1:23" ht="15" customHeight="1" x14ac:dyDescent="0.25">
      <c r="A1008" s="28" t="s">
        <v>2123</v>
      </c>
      <c r="B1008" s="29" t="s">
        <v>8</v>
      </c>
      <c r="C1008" s="70" t="s">
        <v>2225</v>
      </c>
      <c r="D1008" s="70">
        <v>73610000005</v>
      </c>
      <c r="E1008" s="30" t="s">
        <v>2226</v>
      </c>
      <c r="F1008" s="30" t="s">
        <v>2226</v>
      </c>
      <c r="G1008" s="31" t="s">
        <v>2227</v>
      </c>
      <c r="H1008" s="29" t="s">
        <v>18</v>
      </c>
      <c r="I1008" s="63">
        <v>0</v>
      </c>
      <c r="J1008" s="63"/>
      <c r="K1008" s="63">
        <v>0</v>
      </c>
      <c r="L1008" s="33"/>
      <c r="M1008" s="46"/>
      <c r="N1008" s="22"/>
      <c r="Q1008" s="1">
        <f>+IFERROR(VLOOKUP(C1008,#REF!,3,0),0)</f>
        <v>0</v>
      </c>
      <c r="T1008" s="1" t="e">
        <f>VLOOKUP(F:F,[1]PdC!$F$5:$AE$1164,31,0)</f>
        <v>#REF!</v>
      </c>
      <c r="W1008" s="33"/>
    </row>
    <row r="1009" spans="1:23" ht="15" customHeight="1" x14ac:dyDescent="0.25">
      <c r="A1009" s="28" t="s">
        <v>2126</v>
      </c>
      <c r="B1009" s="29" t="s">
        <v>8</v>
      </c>
      <c r="C1009" s="70" t="s">
        <v>2225</v>
      </c>
      <c r="D1009" s="70">
        <v>73610000010</v>
      </c>
      <c r="E1009" s="30" t="s">
        <v>2228</v>
      </c>
      <c r="F1009" s="30" t="s">
        <v>2228</v>
      </c>
      <c r="G1009" s="31" t="s">
        <v>2229</v>
      </c>
      <c r="H1009" s="29" t="s">
        <v>18</v>
      </c>
      <c r="I1009" s="63">
        <v>0</v>
      </c>
      <c r="J1009" s="63"/>
      <c r="K1009" s="63">
        <v>0</v>
      </c>
      <c r="L1009" s="33"/>
      <c r="M1009" s="46"/>
      <c r="N1009" s="22"/>
      <c r="Q1009" s="1">
        <f>+IFERROR(VLOOKUP(C1009,#REF!,3,0),0)</f>
        <v>0</v>
      </c>
      <c r="T1009" s="1" t="e">
        <f>VLOOKUP(F:F,[1]PdC!$F$5:$AE$1164,31,0)</f>
        <v>#REF!</v>
      </c>
      <c r="W1009" s="33"/>
    </row>
    <row r="1010" spans="1:23" ht="15" customHeight="1" x14ac:dyDescent="0.25">
      <c r="A1010" s="28" t="s">
        <v>2123</v>
      </c>
      <c r="B1010" s="29" t="s">
        <v>8</v>
      </c>
      <c r="C1010" s="70" t="s">
        <v>2225</v>
      </c>
      <c r="D1010" s="70">
        <v>73610000015</v>
      </c>
      <c r="E1010" s="30" t="s">
        <v>2230</v>
      </c>
      <c r="F1010" s="30" t="s">
        <v>2230</v>
      </c>
      <c r="G1010" s="31" t="s">
        <v>2231</v>
      </c>
      <c r="H1010" s="29" t="s">
        <v>18</v>
      </c>
      <c r="I1010" s="63">
        <v>0</v>
      </c>
      <c r="J1010" s="63"/>
      <c r="K1010" s="63">
        <v>0</v>
      </c>
      <c r="L1010" s="33"/>
      <c r="M1010" s="46"/>
      <c r="N1010" s="22"/>
      <c r="Q1010" s="1">
        <f>+IFERROR(VLOOKUP(C1010,#REF!,3,0),0)</f>
        <v>0</v>
      </c>
      <c r="T1010" s="1" t="e">
        <f>VLOOKUP(F:F,[1]PdC!$F$5:$AE$1164,31,0)</f>
        <v>#REF!</v>
      </c>
      <c r="W1010" s="33"/>
    </row>
    <row r="1011" spans="1:23" ht="15" customHeight="1" x14ac:dyDescent="0.25">
      <c r="A1011" s="28" t="s">
        <v>2126</v>
      </c>
      <c r="B1011" s="29" t="s">
        <v>8</v>
      </c>
      <c r="C1011" s="70" t="s">
        <v>2225</v>
      </c>
      <c r="D1011" s="70">
        <v>73610000018</v>
      </c>
      <c r="E1011" s="30" t="s">
        <v>2232</v>
      </c>
      <c r="F1011" s="30" t="s">
        <v>2232</v>
      </c>
      <c r="G1011" s="31" t="s">
        <v>2233</v>
      </c>
      <c r="H1011" s="29" t="s">
        <v>18</v>
      </c>
      <c r="I1011" s="63">
        <v>0</v>
      </c>
      <c r="J1011" s="63"/>
      <c r="K1011" s="63">
        <v>0</v>
      </c>
      <c r="L1011" s="33"/>
      <c r="M1011" s="46"/>
      <c r="N1011" s="22"/>
      <c r="Q1011" s="1">
        <f>+IFERROR(VLOOKUP(C1011,#REF!,3,0),0)</f>
        <v>0</v>
      </c>
      <c r="T1011" s="1" t="e">
        <f>VLOOKUP(F:F,[1]PdC!$F$5:$AE$1164,31,0)</f>
        <v>#N/A</v>
      </c>
      <c r="W1011" s="33"/>
    </row>
    <row r="1012" spans="1:23" ht="15" customHeight="1" x14ac:dyDescent="0.25">
      <c r="A1012" s="28" t="s">
        <v>2126</v>
      </c>
      <c r="B1012" s="29" t="s">
        <v>8</v>
      </c>
      <c r="C1012" s="70" t="s">
        <v>2225</v>
      </c>
      <c r="D1012" s="70">
        <v>73610000020</v>
      </c>
      <c r="E1012" s="30" t="s">
        <v>2234</v>
      </c>
      <c r="F1012" s="30" t="s">
        <v>2234</v>
      </c>
      <c r="G1012" s="31" t="s">
        <v>2235</v>
      </c>
      <c r="H1012" s="29" t="s">
        <v>18</v>
      </c>
      <c r="I1012" s="63">
        <v>424756.56</v>
      </c>
      <c r="J1012" s="63"/>
      <c r="K1012" s="63">
        <v>424756.56</v>
      </c>
      <c r="L1012" s="33"/>
      <c r="M1012" s="46"/>
      <c r="N1012" s="22"/>
      <c r="Q1012" s="1">
        <f>+IFERROR(VLOOKUP(C1012,#REF!,3,0),0)</f>
        <v>0</v>
      </c>
      <c r="T1012" s="1" t="e">
        <f>VLOOKUP(F:F,[1]PdC!$F$5:$AE$1164,31,0)</f>
        <v>#REF!</v>
      </c>
      <c r="W1012" s="33"/>
    </row>
    <row r="1013" spans="1:23" ht="15" customHeight="1" x14ac:dyDescent="0.25">
      <c r="A1013" s="28" t="s">
        <v>2123</v>
      </c>
      <c r="B1013" s="29" t="s">
        <v>8</v>
      </c>
      <c r="C1013" s="70" t="s">
        <v>2225</v>
      </c>
      <c r="D1013" s="70">
        <v>73610000022</v>
      </c>
      <c r="E1013" s="30" t="s">
        <v>2236</v>
      </c>
      <c r="F1013" s="30" t="s">
        <v>2236</v>
      </c>
      <c r="G1013" s="31" t="s">
        <v>2237</v>
      </c>
      <c r="H1013" s="29" t="s">
        <v>18</v>
      </c>
      <c r="I1013" s="63">
        <v>0</v>
      </c>
      <c r="J1013" s="63"/>
      <c r="K1013" s="63">
        <v>0</v>
      </c>
      <c r="L1013" s="33"/>
      <c r="M1013" s="46"/>
      <c r="N1013" s="22"/>
      <c r="Q1013" s="1">
        <f>+IFERROR(VLOOKUP(C1013,#REF!,3,0),0)</f>
        <v>0</v>
      </c>
      <c r="T1013" s="1" t="e">
        <f>VLOOKUP(F:F,[1]PdC!$F$5:$AE$1164,31,0)</f>
        <v>#REF!</v>
      </c>
      <c r="W1013" s="33"/>
    </row>
    <row r="1014" spans="1:23" ht="15" customHeight="1" x14ac:dyDescent="0.25">
      <c r="A1014" s="28" t="s">
        <v>2123</v>
      </c>
      <c r="B1014" s="29" t="s">
        <v>8</v>
      </c>
      <c r="C1014" s="70" t="s">
        <v>2225</v>
      </c>
      <c r="D1014" s="70">
        <v>73610000024</v>
      </c>
      <c r="E1014" s="30" t="s">
        <v>2238</v>
      </c>
      <c r="F1014" s="30" t="s">
        <v>2238</v>
      </c>
      <c r="G1014" s="31" t="s">
        <v>2239</v>
      </c>
      <c r="H1014" s="29" t="s">
        <v>18</v>
      </c>
      <c r="I1014" s="63">
        <v>0</v>
      </c>
      <c r="J1014" s="63"/>
      <c r="K1014" s="63">
        <v>0</v>
      </c>
      <c r="L1014" s="33"/>
      <c r="M1014" s="46"/>
      <c r="N1014" s="22"/>
      <c r="Q1014" s="1">
        <f>+IFERROR(VLOOKUP(C1014,#REF!,3,0),0)</f>
        <v>0</v>
      </c>
      <c r="T1014" s="1" t="e">
        <f>VLOOKUP(F:F,[1]PdC!$F$5:$AE$1164,31,0)</f>
        <v>#REF!</v>
      </c>
      <c r="W1014" s="33"/>
    </row>
    <row r="1015" spans="1:23" ht="15" customHeight="1" x14ac:dyDescent="0.25">
      <c r="A1015" s="28" t="s">
        <v>2126</v>
      </c>
      <c r="B1015" s="29" t="s">
        <v>8</v>
      </c>
      <c r="C1015" s="70" t="s">
        <v>2225</v>
      </c>
      <c r="D1015" s="70">
        <v>73610000025</v>
      </c>
      <c r="E1015" s="30" t="s">
        <v>2240</v>
      </c>
      <c r="F1015" s="30" t="s">
        <v>2240</v>
      </c>
      <c r="G1015" s="31" t="s">
        <v>2241</v>
      </c>
      <c r="H1015" s="29" t="s">
        <v>18</v>
      </c>
      <c r="I1015" s="63">
        <v>0</v>
      </c>
      <c r="J1015" s="63"/>
      <c r="K1015" s="63">
        <v>0</v>
      </c>
      <c r="L1015" s="33"/>
      <c r="M1015" s="46"/>
      <c r="N1015" s="22"/>
      <c r="Q1015" s="1">
        <f>+IFERROR(VLOOKUP(C1015,#REF!,3,0),0)</f>
        <v>0</v>
      </c>
      <c r="T1015" s="1" t="e">
        <f>VLOOKUP(F:F,[1]PdC!$F$5:$AE$1164,31,0)</f>
        <v>#REF!</v>
      </c>
      <c r="W1015" s="33"/>
    </row>
    <row r="1016" spans="1:23" ht="15" customHeight="1" x14ac:dyDescent="0.25">
      <c r="A1016" s="28" t="s">
        <v>2126</v>
      </c>
      <c r="B1016" s="64" t="s">
        <v>8</v>
      </c>
      <c r="C1016" s="65"/>
      <c r="D1016" s="65">
        <v>739</v>
      </c>
      <c r="E1016" s="66" t="s">
        <v>2242</v>
      </c>
      <c r="F1016" s="66" t="s">
        <v>2242</v>
      </c>
      <c r="G1016" s="67" t="s">
        <v>2243</v>
      </c>
      <c r="H1016" s="67" t="s">
        <v>11</v>
      </c>
      <c r="I1016" s="68">
        <v>0</v>
      </c>
      <c r="J1016" s="68"/>
      <c r="K1016" s="68">
        <v>0</v>
      </c>
      <c r="L1016" s="33"/>
      <c r="M1016" s="46"/>
      <c r="N1016" s="22"/>
      <c r="Q1016" s="1">
        <f>+IFERROR(VLOOKUP(C1016,#REF!,3,0),0)</f>
        <v>0</v>
      </c>
      <c r="T1016" s="1" t="e">
        <f>VLOOKUP(F:F,[1]PdC!$F$5:$AE$1164,31,0)</f>
        <v>#REF!</v>
      </c>
      <c r="W1016" s="33"/>
    </row>
    <row r="1017" spans="1:23" ht="15" customHeight="1" x14ac:dyDescent="0.25">
      <c r="A1017" s="28" t="s">
        <v>2123</v>
      </c>
      <c r="B1017" s="23" t="s">
        <v>8</v>
      </c>
      <c r="C1017" s="24"/>
      <c r="D1017" s="24">
        <v>739100</v>
      </c>
      <c r="E1017" s="25" t="s">
        <v>2244</v>
      </c>
      <c r="F1017" s="25" t="s">
        <v>2244</v>
      </c>
      <c r="G1017" s="26" t="s">
        <v>2245</v>
      </c>
      <c r="H1017" s="26" t="s">
        <v>11</v>
      </c>
      <c r="I1017" s="27">
        <v>0</v>
      </c>
      <c r="J1017" s="27"/>
      <c r="K1017" s="27">
        <v>0</v>
      </c>
      <c r="L1017" s="33"/>
      <c r="M1017" s="46"/>
      <c r="N1017" s="22"/>
      <c r="Q1017" s="1">
        <f>+IFERROR(VLOOKUP(C1017,#REF!,3,0),0)</f>
        <v>0</v>
      </c>
      <c r="T1017" s="1" t="e">
        <f>VLOOKUP(F:F,[1]PdC!$F$5:$AE$1164,31,0)</f>
        <v>#REF!</v>
      </c>
      <c r="W1017" s="33"/>
    </row>
    <row r="1018" spans="1:23" ht="15" customHeight="1" x14ac:dyDescent="0.25">
      <c r="A1018" s="28" t="s">
        <v>2123</v>
      </c>
      <c r="B1018" s="29" t="s">
        <v>8</v>
      </c>
      <c r="C1018" s="70" t="s">
        <v>2246</v>
      </c>
      <c r="D1018" s="70">
        <v>73910000005</v>
      </c>
      <c r="E1018" s="30" t="s">
        <v>2247</v>
      </c>
      <c r="F1018" s="30" t="s">
        <v>2247</v>
      </c>
      <c r="G1018" s="31" t="s">
        <v>2248</v>
      </c>
      <c r="H1018" s="29" t="s">
        <v>18</v>
      </c>
      <c r="I1018" s="63">
        <v>3602988.76</v>
      </c>
      <c r="J1018" s="63"/>
      <c r="K1018" s="63">
        <v>3602988.76</v>
      </c>
      <c r="L1018" s="33"/>
      <c r="M1018" s="46"/>
      <c r="N1018" s="22"/>
      <c r="Q1018" s="1">
        <f>+IFERROR(VLOOKUP(C1018,#REF!,3,0),0)</f>
        <v>0</v>
      </c>
      <c r="T1018" s="1" t="e">
        <f>VLOOKUP(F:F,[1]PdC!$F$5:$AE$1164,31,0)</f>
        <v>#REF!</v>
      </c>
      <c r="W1018" s="33"/>
    </row>
    <row r="1019" spans="1:23" ht="15" customHeight="1" x14ac:dyDescent="0.25">
      <c r="A1019" s="28" t="s">
        <v>2123</v>
      </c>
      <c r="B1019" s="29" t="s">
        <v>8</v>
      </c>
      <c r="C1019" s="70" t="s">
        <v>2249</v>
      </c>
      <c r="D1019" s="70">
        <v>73910000010</v>
      </c>
      <c r="E1019" s="30" t="s">
        <v>2250</v>
      </c>
      <c r="F1019" s="30" t="s">
        <v>2250</v>
      </c>
      <c r="G1019" s="31" t="s">
        <v>2251</v>
      </c>
      <c r="H1019" s="29" t="s">
        <v>18</v>
      </c>
      <c r="I1019" s="63">
        <v>0</v>
      </c>
      <c r="J1019" s="63"/>
      <c r="K1019" s="63">
        <v>0</v>
      </c>
      <c r="L1019" s="33" t="e">
        <f>VLOOKUP(F:F,[1]PdC!$J$5:$T$1165,17,0)</f>
        <v>#N/A</v>
      </c>
      <c r="M1019" s="40"/>
      <c r="N1019" s="22"/>
      <c r="Q1019" s="1">
        <f>+IFERROR(VLOOKUP(C1019,#REF!,3,0),0)</f>
        <v>0</v>
      </c>
      <c r="T1019" s="1" t="e">
        <f>VLOOKUP(F:F,[1]PdC!$F$5:$AE$1164,31,0)</f>
        <v>#REF!</v>
      </c>
      <c r="W1019" s="33"/>
    </row>
    <row r="1020" spans="1:23" ht="15" customHeight="1" x14ac:dyDescent="0.25">
      <c r="A1020" s="28"/>
      <c r="B1020" s="29" t="s">
        <v>8</v>
      </c>
      <c r="C1020" s="70" t="s">
        <v>2249</v>
      </c>
      <c r="D1020" s="70">
        <v>73910000015</v>
      </c>
      <c r="E1020" s="30" t="s">
        <v>2252</v>
      </c>
      <c r="F1020" s="30" t="s">
        <v>2252</v>
      </c>
      <c r="G1020" s="31" t="s">
        <v>2253</v>
      </c>
      <c r="H1020" s="29" t="s">
        <v>18</v>
      </c>
      <c r="I1020" s="63">
        <v>0</v>
      </c>
      <c r="J1020" s="63"/>
      <c r="K1020" s="63">
        <v>0</v>
      </c>
      <c r="L1020" s="33"/>
      <c r="M1020" s="46"/>
      <c r="N1020" s="22"/>
      <c r="Q1020" s="1">
        <f>+IFERROR(VLOOKUP(C1020,#REF!,3,0),0)</f>
        <v>0</v>
      </c>
      <c r="T1020" s="1" t="e">
        <f>VLOOKUP(F:F,[1]PdC!$F$5:$AE$1164,31,0)</f>
        <v>#REF!</v>
      </c>
      <c r="W1020" s="33"/>
    </row>
    <row r="1021" spans="1:23" ht="15" customHeight="1" x14ac:dyDescent="0.25">
      <c r="A1021" s="28" t="s">
        <v>2123</v>
      </c>
      <c r="B1021" s="29" t="s">
        <v>8</v>
      </c>
      <c r="C1021" s="70" t="s">
        <v>2254</v>
      </c>
      <c r="D1021" s="70">
        <v>73910000020</v>
      </c>
      <c r="E1021" s="30" t="s">
        <v>2255</v>
      </c>
      <c r="F1021" s="30" t="s">
        <v>2255</v>
      </c>
      <c r="G1021" s="31" t="s">
        <v>2256</v>
      </c>
      <c r="H1021" s="29" t="s">
        <v>18</v>
      </c>
      <c r="I1021" s="63">
        <v>114290.94</v>
      </c>
      <c r="J1021" s="63"/>
      <c r="K1021" s="63">
        <v>114290.94</v>
      </c>
      <c r="L1021" s="33" t="e">
        <f>VLOOKUP(F:F,[1]PdC!$J$5:$T$1165,17,0)</f>
        <v>#N/A</v>
      </c>
      <c r="M1021" s="40"/>
      <c r="N1021" s="22"/>
      <c r="Q1021" s="1">
        <f>+IFERROR(VLOOKUP(C1021,#REF!,3,0),0)</f>
        <v>0</v>
      </c>
      <c r="T1021" s="1" t="e">
        <f>VLOOKUP(F:F,[1]PdC!$F$5:$AE$1164,31,0)</f>
        <v>#REF!</v>
      </c>
      <c r="W1021" s="33"/>
    </row>
    <row r="1022" spans="1:23" ht="15" customHeight="1" x14ac:dyDescent="0.25">
      <c r="A1022" s="16"/>
      <c r="B1022" s="29" t="s">
        <v>8</v>
      </c>
      <c r="C1022" s="70" t="s">
        <v>2254</v>
      </c>
      <c r="D1022" s="70">
        <v>73910000025</v>
      </c>
      <c r="E1022" s="30" t="s">
        <v>2257</v>
      </c>
      <c r="F1022" s="30" t="s">
        <v>2257</v>
      </c>
      <c r="G1022" s="31" t="s">
        <v>2258</v>
      </c>
      <c r="H1022" s="29" t="s">
        <v>18</v>
      </c>
      <c r="I1022" s="63">
        <v>8325094</v>
      </c>
      <c r="J1022" s="63">
        <v>0</v>
      </c>
      <c r="K1022" s="63">
        <v>8325094</v>
      </c>
      <c r="L1022" s="33" t="e">
        <f>VLOOKUP(F:F,[1]PdC!$J$5:$T$1165,17,0)</f>
        <v>#N/A</v>
      </c>
      <c r="M1022" s="46"/>
      <c r="N1022" s="22"/>
      <c r="Q1022" s="1">
        <f>+IFERROR(VLOOKUP(C1022,#REF!,3,0),0)</f>
        <v>0</v>
      </c>
      <c r="T1022" s="1" t="e">
        <f>VLOOKUP(F:F,[1]PdC!$F$5:$AE$1164,31,0)</f>
        <v>#REF!</v>
      </c>
      <c r="W1022" s="33"/>
    </row>
    <row r="1023" spans="1:23" ht="15" customHeight="1" x14ac:dyDescent="0.25">
      <c r="A1023" s="34" t="s">
        <v>2259</v>
      </c>
      <c r="B1023" s="29" t="s">
        <v>8</v>
      </c>
      <c r="C1023" s="70" t="s">
        <v>2254</v>
      </c>
      <c r="D1023" s="70">
        <v>73910000035</v>
      </c>
      <c r="E1023" s="30" t="s">
        <v>2260</v>
      </c>
      <c r="F1023" s="30" t="s">
        <v>2260</v>
      </c>
      <c r="G1023" s="31" t="s">
        <v>2261</v>
      </c>
      <c r="H1023" s="29" t="s">
        <v>18</v>
      </c>
      <c r="I1023" s="63">
        <v>129640.84</v>
      </c>
      <c r="J1023" s="63"/>
      <c r="K1023" s="63">
        <v>129640.84</v>
      </c>
      <c r="L1023" s="33" t="e">
        <f>VLOOKUP(F:F,[1]PdC!$J$5:$T$1165,17,0)</f>
        <v>#N/A</v>
      </c>
      <c r="M1023" s="40"/>
      <c r="N1023" s="22"/>
      <c r="Q1023" s="1">
        <f>+IFERROR(VLOOKUP(C1023,#REF!,3,0),0)</f>
        <v>0</v>
      </c>
      <c r="T1023" s="1" t="e">
        <f>VLOOKUP(F:F,[1]PdC!$F$5:$AE$1164,31,0)</f>
        <v>#REF!</v>
      </c>
      <c r="W1023" s="33"/>
    </row>
    <row r="1024" spans="1:23" ht="15" customHeight="1" x14ac:dyDescent="0.25">
      <c r="A1024" s="34" t="s">
        <v>2259</v>
      </c>
      <c r="B1024" s="29" t="s">
        <v>8</v>
      </c>
      <c r="C1024" s="70" t="s">
        <v>2254</v>
      </c>
      <c r="D1024" s="70">
        <v>73910000040</v>
      </c>
      <c r="E1024" s="30" t="s">
        <v>2262</v>
      </c>
      <c r="F1024" s="30" t="s">
        <v>2262</v>
      </c>
      <c r="G1024" s="31" t="s">
        <v>2263</v>
      </c>
      <c r="H1024" s="29" t="s">
        <v>18</v>
      </c>
      <c r="I1024" s="63">
        <v>259882.7</v>
      </c>
      <c r="J1024" s="63"/>
      <c r="K1024" s="63">
        <v>259882.7</v>
      </c>
      <c r="L1024" s="33" t="e">
        <f>VLOOKUP(F:F,[1]PdC!$J$5:$T$1165,17,0)</f>
        <v>#N/A</v>
      </c>
      <c r="M1024" s="46"/>
      <c r="N1024" s="22"/>
      <c r="Q1024" s="1">
        <f>+IFERROR(VLOOKUP(C1024,#REF!,3,0),0)</f>
        <v>0</v>
      </c>
      <c r="T1024" s="1" t="e">
        <f>VLOOKUP(F:F,[1]PdC!$F$5:$AE$1164,31,0)</f>
        <v>#REF!</v>
      </c>
      <c r="W1024" s="33"/>
    </row>
    <row r="1025" spans="1:23" ht="15" customHeight="1" x14ac:dyDescent="0.25">
      <c r="A1025" s="34" t="s">
        <v>2264</v>
      </c>
      <c r="B1025" s="29" t="s">
        <v>8</v>
      </c>
      <c r="C1025" s="70" t="s">
        <v>2254</v>
      </c>
      <c r="D1025" s="70">
        <v>73910000045</v>
      </c>
      <c r="E1025" s="30" t="s">
        <v>2265</v>
      </c>
      <c r="F1025" s="30" t="s">
        <v>2265</v>
      </c>
      <c r="G1025" s="31" t="s">
        <v>2266</v>
      </c>
      <c r="H1025" s="29" t="s">
        <v>18</v>
      </c>
      <c r="I1025" s="63">
        <v>136616.85999999999</v>
      </c>
      <c r="J1025" s="63"/>
      <c r="K1025" s="63">
        <v>136616.85999999999</v>
      </c>
      <c r="L1025" s="33"/>
      <c r="M1025" s="46"/>
      <c r="N1025" s="22"/>
      <c r="Q1025" s="1">
        <f>+IFERROR(VLOOKUP(C1025,#REF!,3,0),0)</f>
        <v>0</v>
      </c>
      <c r="T1025" s="1" t="e">
        <f>VLOOKUP(F:F,[1]PdC!$F$5:$AE$1164,31,0)</f>
        <v>#REF!</v>
      </c>
      <c r="W1025" s="33"/>
    </row>
    <row r="1026" spans="1:23" ht="15" customHeight="1" x14ac:dyDescent="0.25">
      <c r="A1026" s="34" t="s">
        <v>2267</v>
      </c>
      <c r="B1026" s="29" t="s">
        <v>8</v>
      </c>
      <c r="C1026" s="70" t="s">
        <v>2254</v>
      </c>
      <c r="D1026" s="70">
        <v>73910000050</v>
      </c>
      <c r="E1026" s="30" t="s">
        <v>2268</v>
      </c>
      <c r="F1026" s="30" t="s">
        <v>2268</v>
      </c>
      <c r="G1026" s="31" t="s">
        <v>2269</v>
      </c>
      <c r="H1026" s="29" t="s">
        <v>18</v>
      </c>
      <c r="I1026" s="63">
        <v>328747.68</v>
      </c>
      <c r="J1026" s="63"/>
      <c r="K1026" s="63">
        <v>328747.68</v>
      </c>
      <c r="L1026" s="33"/>
      <c r="M1026" s="46"/>
      <c r="N1026" s="22"/>
      <c r="Q1026" s="1">
        <f>+IFERROR(VLOOKUP(C1026,#REF!,3,0),0)</f>
        <v>0</v>
      </c>
      <c r="T1026" s="1" t="e">
        <f>VLOOKUP(F:F,[1]PdC!$F$5:$AE$1164,31,0)</f>
        <v>#REF!</v>
      </c>
      <c r="W1026" s="33"/>
    </row>
    <row r="1027" spans="1:23" ht="15" customHeight="1" x14ac:dyDescent="0.25">
      <c r="A1027" s="34" t="s">
        <v>2259</v>
      </c>
      <c r="B1027" s="29" t="s">
        <v>8</v>
      </c>
      <c r="C1027" s="70" t="s">
        <v>2254</v>
      </c>
      <c r="D1027" s="70">
        <v>73910000055</v>
      </c>
      <c r="E1027" s="30" t="s">
        <v>2270</v>
      </c>
      <c r="F1027" s="30" t="s">
        <v>2270</v>
      </c>
      <c r="G1027" s="31" t="s">
        <v>2271</v>
      </c>
      <c r="H1027" s="29" t="s">
        <v>18</v>
      </c>
      <c r="I1027" s="63">
        <v>1700.76</v>
      </c>
      <c r="J1027" s="63"/>
      <c r="K1027" s="63">
        <v>1700.76</v>
      </c>
      <c r="L1027" s="33"/>
      <c r="M1027" s="46"/>
      <c r="N1027" s="22"/>
      <c r="Q1027" s="1">
        <f>+IFERROR(VLOOKUP(C1027,#REF!,3,0),0)</f>
        <v>0</v>
      </c>
      <c r="T1027" s="1" t="e">
        <f>VLOOKUP(F:F,[1]PdC!$F$5:$AE$1164,31,0)</f>
        <v>#REF!</v>
      </c>
      <c r="W1027" s="33"/>
    </row>
    <row r="1028" spans="1:23" ht="15" customHeight="1" x14ac:dyDescent="0.25">
      <c r="A1028" s="34" t="s">
        <v>2272</v>
      </c>
      <c r="B1028" s="29" t="s">
        <v>8</v>
      </c>
      <c r="C1028" s="70" t="s">
        <v>2254</v>
      </c>
      <c r="D1028" s="70">
        <v>73910000060</v>
      </c>
      <c r="E1028" s="30" t="s">
        <v>2273</v>
      </c>
      <c r="F1028" s="30" t="s">
        <v>2273</v>
      </c>
      <c r="G1028" s="31" t="s">
        <v>2274</v>
      </c>
      <c r="H1028" s="29" t="s">
        <v>18</v>
      </c>
      <c r="I1028" s="63">
        <v>256.56</v>
      </c>
      <c r="J1028" s="63"/>
      <c r="K1028" s="63">
        <v>256.56</v>
      </c>
      <c r="L1028" s="33"/>
      <c r="M1028" s="46"/>
      <c r="N1028" s="22"/>
      <c r="Q1028" s="1">
        <f>+IFERROR(VLOOKUP(C1028,#REF!,3,0),0)</f>
        <v>0</v>
      </c>
      <c r="T1028" s="1" t="e">
        <f>VLOOKUP(F:F,[1]PdC!$F$5:$AE$1164,31,0)</f>
        <v>#REF!</v>
      </c>
      <c r="W1028" s="33"/>
    </row>
    <row r="1029" spans="1:23" ht="15" customHeight="1" x14ac:dyDescent="0.25">
      <c r="A1029" s="34" t="s">
        <v>2259</v>
      </c>
      <c r="B1029" s="29" t="s">
        <v>8</v>
      </c>
      <c r="C1029" s="70" t="s">
        <v>2254</v>
      </c>
      <c r="D1029" s="70">
        <v>73910000065</v>
      </c>
      <c r="E1029" s="30" t="s">
        <v>2275</v>
      </c>
      <c r="F1029" s="30" t="s">
        <v>2275</v>
      </c>
      <c r="G1029" s="31" t="s">
        <v>2276</v>
      </c>
      <c r="H1029" s="29" t="s">
        <v>18</v>
      </c>
      <c r="I1029" s="63">
        <v>25230.44</v>
      </c>
      <c r="J1029" s="63"/>
      <c r="K1029" s="63">
        <v>25230.44</v>
      </c>
      <c r="L1029" s="33" t="e">
        <f>VLOOKUP(F:F,[1]PdC!$J$5:$T$1165,17,0)</f>
        <v>#N/A</v>
      </c>
      <c r="M1029" s="46"/>
      <c r="N1029" s="22"/>
      <c r="Q1029" s="1">
        <f>+IFERROR(VLOOKUP(C1029,#REF!,3,0),0)</f>
        <v>0</v>
      </c>
      <c r="T1029" s="1" t="e">
        <f>VLOOKUP(F:F,[1]PdC!$F$5:$AE$1164,31,0)</f>
        <v>#REF!</v>
      </c>
      <c r="W1029" s="33"/>
    </row>
    <row r="1030" spans="1:23" ht="15" customHeight="1" x14ac:dyDescent="0.25">
      <c r="A1030" s="16"/>
      <c r="B1030" s="64" t="s">
        <v>8</v>
      </c>
      <c r="C1030" s="65"/>
      <c r="D1030" s="65">
        <v>740</v>
      </c>
      <c r="E1030" s="66" t="s">
        <v>2277</v>
      </c>
      <c r="F1030" s="66" t="s">
        <v>2277</v>
      </c>
      <c r="G1030" s="67" t="s">
        <v>2278</v>
      </c>
      <c r="H1030" s="67" t="s">
        <v>11</v>
      </c>
      <c r="I1030" s="68">
        <v>0</v>
      </c>
      <c r="J1030" s="68">
        <v>0</v>
      </c>
      <c r="K1030" s="68">
        <v>0</v>
      </c>
      <c r="L1030" s="33" t="e">
        <f>VLOOKUP(F:F,[1]PdC!$J$5:$T$1165,17,0)</f>
        <v>#N/A</v>
      </c>
      <c r="M1030" s="46"/>
      <c r="N1030" s="22"/>
      <c r="Q1030" s="1">
        <f>+IFERROR(VLOOKUP(C1030,#REF!,3,0),0)</f>
        <v>0</v>
      </c>
      <c r="T1030" s="1" t="e">
        <f>VLOOKUP(F:F,[1]PdC!$F$5:$AE$1164,31,0)</f>
        <v>#REF!</v>
      </c>
      <c r="W1030" s="33"/>
    </row>
    <row r="1031" spans="1:23" ht="15" customHeight="1" x14ac:dyDescent="0.25">
      <c r="A1031" s="34" t="s">
        <v>2259</v>
      </c>
      <c r="B1031" s="23" t="s">
        <v>8</v>
      </c>
      <c r="C1031" s="24"/>
      <c r="D1031" s="24">
        <v>740100</v>
      </c>
      <c r="E1031" s="25" t="s">
        <v>2279</v>
      </c>
      <c r="F1031" s="25" t="s">
        <v>2279</v>
      </c>
      <c r="G1031" s="26" t="s">
        <v>2278</v>
      </c>
      <c r="H1031" s="26" t="s">
        <v>11</v>
      </c>
      <c r="I1031" s="27">
        <v>0</v>
      </c>
      <c r="J1031" s="27"/>
      <c r="K1031" s="27">
        <v>0</v>
      </c>
      <c r="L1031" s="33" t="e">
        <f>VLOOKUP(F:F,[1]PdC!$J$5:$T$1165,17,0)</f>
        <v>#N/A</v>
      </c>
      <c r="M1031" s="46"/>
      <c r="N1031" s="22"/>
      <c r="Q1031" s="1">
        <f>+IFERROR(VLOOKUP(C1031,#REF!,3,0),0)</f>
        <v>0</v>
      </c>
      <c r="T1031" s="1" t="e">
        <f>VLOOKUP(F:F,[1]PdC!$F$5:$AE$1164,31,0)</f>
        <v>#REF!</v>
      </c>
      <c r="W1031" s="33"/>
    </row>
    <row r="1032" spans="1:23" ht="15" customHeight="1" x14ac:dyDescent="0.25">
      <c r="A1032" s="34" t="s">
        <v>2259</v>
      </c>
      <c r="B1032" s="29" t="s">
        <v>8</v>
      </c>
      <c r="C1032" s="70" t="s">
        <v>2280</v>
      </c>
      <c r="D1032" s="70">
        <v>74010000005</v>
      </c>
      <c r="E1032" s="30" t="s">
        <v>2281</v>
      </c>
      <c r="F1032" s="30" t="s">
        <v>2281</v>
      </c>
      <c r="G1032" s="31" t="s">
        <v>2282</v>
      </c>
      <c r="H1032" s="29" t="s">
        <v>18</v>
      </c>
      <c r="I1032" s="63">
        <v>0</v>
      </c>
      <c r="J1032" s="63"/>
      <c r="K1032" s="63">
        <v>0</v>
      </c>
      <c r="L1032" s="33" t="e">
        <f>VLOOKUP(F:F,[1]PdC!$J$5:$T$1165,17,0)</f>
        <v>#N/A</v>
      </c>
      <c r="M1032" s="46"/>
      <c r="N1032" s="22"/>
      <c r="Q1032" s="1">
        <f>+IFERROR(VLOOKUP(C1032,#REF!,3,0),0)</f>
        <v>0</v>
      </c>
      <c r="T1032" s="1" t="e">
        <f>VLOOKUP(F:F,[1]PdC!$F$5:$AE$1164,31,0)</f>
        <v>#REF!</v>
      </c>
      <c r="W1032" s="33"/>
    </row>
    <row r="1033" spans="1:23" ht="15" customHeight="1" x14ac:dyDescent="0.25">
      <c r="A1033" s="34" t="s">
        <v>2259</v>
      </c>
      <c r="B1033" s="29" t="s">
        <v>8</v>
      </c>
      <c r="C1033" s="70" t="s">
        <v>2280</v>
      </c>
      <c r="D1033" s="70">
        <v>74010000010</v>
      </c>
      <c r="E1033" s="30" t="s">
        <v>2283</v>
      </c>
      <c r="F1033" s="30" t="s">
        <v>2283</v>
      </c>
      <c r="G1033" s="31" t="s">
        <v>2284</v>
      </c>
      <c r="H1033" s="29" t="s">
        <v>18</v>
      </c>
      <c r="I1033" s="63">
        <v>0</v>
      </c>
      <c r="J1033" s="63"/>
      <c r="K1033" s="63">
        <v>0</v>
      </c>
      <c r="L1033" s="33" t="e">
        <f>VLOOKUP(F:F,[1]PdC!$J$5:$T$1165,17,0)</f>
        <v>#N/A</v>
      </c>
      <c r="M1033" s="46"/>
      <c r="N1033" s="22"/>
      <c r="Q1033" s="1">
        <f>+IFERROR(VLOOKUP(C1033,#REF!,3,0),0)</f>
        <v>0</v>
      </c>
      <c r="T1033" s="1" t="e">
        <f>VLOOKUP(F:F,[1]PdC!$F$5:$AE$1164,31,0)</f>
        <v>#REF!</v>
      </c>
      <c r="W1033" s="33"/>
    </row>
    <row r="1034" spans="1:23" ht="15" customHeight="1" x14ac:dyDescent="0.25">
      <c r="A1034" s="34" t="s">
        <v>2259</v>
      </c>
      <c r="B1034" s="29" t="s">
        <v>8</v>
      </c>
      <c r="C1034" s="70" t="s">
        <v>2280</v>
      </c>
      <c r="D1034" s="70">
        <v>74010000015</v>
      </c>
      <c r="E1034" s="30" t="s">
        <v>2285</v>
      </c>
      <c r="F1034" s="30" t="s">
        <v>2285</v>
      </c>
      <c r="G1034" s="31" t="s">
        <v>2286</v>
      </c>
      <c r="H1034" s="29" t="s">
        <v>18</v>
      </c>
      <c r="I1034" s="63">
        <v>0</v>
      </c>
      <c r="J1034" s="63"/>
      <c r="K1034" s="63">
        <v>0</v>
      </c>
      <c r="L1034" s="33" t="e">
        <f>VLOOKUP(F:F,[1]PdC!$J$5:$T$1165,17,0)</f>
        <v>#N/A</v>
      </c>
      <c r="M1034" s="46"/>
      <c r="N1034" s="22"/>
      <c r="Q1034" s="1">
        <f>+IFERROR(VLOOKUP(C1034,#REF!,3,0),0)</f>
        <v>0</v>
      </c>
      <c r="T1034" s="1" t="e">
        <f>VLOOKUP(F:F,[1]PdC!$F$5:$AE$1164,31,0)</f>
        <v>#REF!</v>
      </c>
      <c r="W1034" s="33"/>
    </row>
    <row r="1035" spans="1:23" ht="15" customHeight="1" x14ac:dyDescent="0.25">
      <c r="A1035" s="34" t="s">
        <v>2287</v>
      </c>
      <c r="B1035" s="29" t="s">
        <v>8</v>
      </c>
      <c r="C1035" s="70" t="s">
        <v>2280</v>
      </c>
      <c r="D1035" s="70">
        <v>74010000020</v>
      </c>
      <c r="E1035" s="30" t="s">
        <v>2288</v>
      </c>
      <c r="F1035" s="30" t="s">
        <v>2288</v>
      </c>
      <c r="G1035" s="31" t="s">
        <v>2289</v>
      </c>
      <c r="H1035" s="29" t="s">
        <v>18</v>
      </c>
      <c r="I1035" s="63">
        <v>0</v>
      </c>
      <c r="J1035" s="63"/>
      <c r="K1035" s="63">
        <v>0</v>
      </c>
      <c r="L1035" s="33" t="e">
        <f>VLOOKUP(F:F,[1]PdC!$J$5:$T$1165,17,0)</f>
        <v>#N/A</v>
      </c>
      <c r="M1035" s="40"/>
      <c r="N1035" s="22"/>
      <c r="Q1035" s="1">
        <f>+IFERROR(VLOOKUP(C1035,#REF!,3,0),0)</f>
        <v>0</v>
      </c>
      <c r="T1035" s="1" t="e">
        <f>VLOOKUP(F:F,[1]PdC!$F$5:$AE$1164,31,0)</f>
        <v>#REF!</v>
      </c>
      <c r="W1035" s="33"/>
    </row>
    <row r="1036" spans="1:23" ht="15" customHeight="1" x14ac:dyDescent="0.25">
      <c r="A1036" s="34" t="s">
        <v>2287</v>
      </c>
      <c r="B1036" s="29" t="s">
        <v>8</v>
      </c>
      <c r="C1036" s="70" t="s">
        <v>2280</v>
      </c>
      <c r="D1036" s="70">
        <v>74010000025</v>
      </c>
      <c r="E1036" s="30" t="s">
        <v>2290</v>
      </c>
      <c r="F1036" s="30" t="s">
        <v>2290</v>
      </c>
      <c r="G1036" s="31" t="s">
        <v>2291</v>
      </c>
      <c r="H1036" s="29" t="s">
        <v>18</v>
      </c>
      <c r="I1036" s="63">
        <v>0</v>
      </c>
      <c r="J1036" s="63"/>
      <c r="K1036" s="63">
        <v>0</v>
      </c>
      <c r="L1036" s="33" t="e">
        <f>VLOOKUP(F:F,[1]PdC!$J$5:$T$1165,17,0)</f>
        <v>#N/A</v>
      </c>
      <c r="M1036" s="40"/>
      <c r="N1036" s="22"/>
      <c r="Q1036" s="1">
        <f>+IFERROR(VLOOKUP(C1036,#REF!,3,0),0)</f>
        <v>0</v>
      </c>
      <c r="T1036" s="1" t="e">
        <f>VLOOKUP(F:F,[1]PdC!$F$5:$AE$1164,31,0)</f>
        <v>#REF!</v>
      </c>
      <c r="W1036" s="33"/>
    </row>
    <row r="1037" spans="1:23" ht="15" customHeight="1" x14ac:dyDescent="0.25">
      <c r="A1037" s="34" t="s">
        <v>2292</v>
      </c>
      <c r="B1037" s="29" t="s">
        <v>8</v>
      </c>
      <c r="C1037" s="70" t="s">
        <v>2280</v>
      </c>
      <c r="D1037" s="70">
        <v>74010000030</v>
      </c>
      <c r="E1037" s="30" t="s">
        <v>2293</v>
      </c>
      <c r="F1037" s="30" t="s">
        <v>2293</v>
      </c>
      <c r="G1037" s="31" t="s">
        <v>2294</v>
      </c>
      <c r="H1037" s="29" t="s">
        <v>18</v>
      </c>
      <c r="I1037" s="63">
        <v>0</v>
      </c>
      <c r="J1037" s="63"/>
      <c r="K1037" s="63">
        <v>0</v>
      </c>
      <c r="L1037" s="33" t="e">
        <f>VLOOKUP(F:F,[1]PdC!$J$5:$T$1165,17,0)</f>
        <v>#N/A</v>
      </c>
      <c r="M1037" s="46"/>
      <c r="N1037" s="22"/>
      <c r="Q1037" s="1">
        <f>+IFERROR(VLOOKUP(C1037,#REF!,3,0),0)</f>
        <v>0</v>
      </c>
      <c r="T1037" s="1" t="e">
        <f>VLOOKUP(F:F,[1]PdC!$F$5:$AE$1164,31,0)</f>
        <v>#REF!</v>
      </c>
      <c r="W1037" s="33"/>
    </row>
    <row r="1038" spans="1:23" ht="15" customHeight="1" x14ac:dyDescent="0.25">
      <c r="A1038" s="34" t="s">
        <v>2295</v>
      </c>
      <c r="B1038" s="29" t="s">
        <v>8</v>
      </c>
      <c r="C1038" s="70" t="s">
        <v>2280</v>
      </c>
      <c r="D1038" s="70">
        <v>74010000035</v>
      </c>
      <c r="E1038" s="30" t="s">
        <v>2296</v>
      </c>
      <c r="F1038" s="30" t="s">
        <v>2296</v>
      </c>
      <c r="G1038" s="31" t="s">
        <v>2297</v>
      </c>
      <c r="H1038" s="29" t="s">
        <v>18</v>
      </c>
      <c r="I1038" s="63">
        <v>0</v>
      </c>
      <c r="J1038" s="63"/>
      <c r="K1038" s="63">
        <v>0</v>
      </c>
      <c r="L1038" s="33" t="e">
        <f>VLOOKUP(F:F,[1]PdC!$J$5:$T$1165,17,0)</f>
        <v>#N/A</v>
      </c>
      <c r="M1038" s="46"/>
      <c r="N1038" s="22"/>
      <c r="Q1038" s="1">
        <f>+IFERROR(VLOOKUP(C1038,#REF!,3,0),0)</f>
        <v>0</v>
      </c>
      <c r="T1038" s="1" t="e">
        <f>VLOOKUP(F:F,[1]PdC!$F$5:$AE$1164,31,0)</f>
        <v>#REF!</v>
      </c>
      <c r="W1038" s="33"/>
    </row>
    <row r="1039" spans="1:23" ht="15" customHeight="1" x14ac:dyDescent="0.25">
      <c r="A1039" s="34" t="s">
        <v>2298</v>
      </c>
      <c r="B1039" s="29" t="s">
        <v>8</v>
      </c>
      <c r="C1039" s="70" t="s">
        <v>2280</v>
      </c>
      <c r="D1039" s="70">
        <v>74010000040</v>
      </c>
      <c r="E1039" s="30" t="s">
        <v>2299</v>
      </c>
      <c r="F1039" s="30" t="s">
        <v>2299</v>
      </c>
      <c r="G1039" s="31" t="s">
        <v>2300</v>
      </c>
      <c r="H1039" s="29" t="s">
        <v>18</v>
      </c>
      <c r="I1039" s="63">
        <v>0</v>
      </c>
      <c r="J1039" s="63"/>
      <c r="K1039" s="63">
        <v>0</v>
      </c>
      <c r="L1039" s="33" t="e">
        <f>VLOOKUP(F:F,[1]PdC!$J$5:$T$1165,17,0)</f>
        <v>#N/A</v>
      </c>
      <c r="M1039" s="46"/>
      <c r="N1039" s="22"/>
      <c r="Q1039" s="1">
        <f>+IFERROR(VLOOKUP(C1039,#REF!,3,0),0)</f>
        <v>0</v>
      </c>
      <c r="T1039" s="1" t="e">
        <f>VLOOKUP(F:F,[1]PdC!$F$5:$AE$1164,31,0)</f>
        <v>#REF!</v>
      </c>
      <c r="W1039" s="33"/>
    </row>
    <row r="1040" spans="1:23" ht="15" customHeight="1" x14ac:dyDescent="0.25">
      <c r="A1040" s="16"/>
      <c r="B1040" s="29" t="s">
        <v>8</v>
      </c>
      <c r="C1040" s="70" t="s">
        <v>2280</v>
      </c>
      <c r="D1040" s="70">
        <v>74010000045</v>
      </c>
      <c r="E1040" s="30" t="s">
        <v>2301</v>
      </c>
      <c r="F1040" s="30" t="s">
        <v>2301</v>
      </c>
      <c r="G1040" s="31" t="s">
        <v>2302</v>
      </c>
      <c r="H1040" s="29" t="s">
        <v>18</v>
      </c>
      <c r="I1040" s="63">
        <v>0</v>
      </c>
      <c r="J1040" s="63">
        <v>0</v>
      </c>
      <c r="K1040" s="63">
        <v>0</v>
      </c>
      <c r="L1040" s="33" t="e">
        <f>VLOOKUP(F:F,[1]PdC!$J$5:$T$1165,17,0)</f>
        <v>#N/A</v>
      </c>
      <c r="M1040" s="46"/>
      <c r="N1040" s="22"/>
      <c r="Q1040" s="1">
        <f>+IFERROR(VLOOKUP(C1040,#REF!,3,0),0)</f>
        <v>0</v>
      </c>
      <c r="T1040" s="1" t="e">
        <f>VLOOKUP(F:F,[1]PdC!$F$5:$AE$1164,31,0)</f>
        <v>#REF!</v>
      </c>
      <c r="W1040" s="33"/>
    </row>
    <row r="1041" spans="1:23" ht="15" customHeight="1" x14ac:dyDescent="0.25">
      <c r="A1041" s="28" t="s">
        <v>2303</v>
      </c>
      <c r="B1041" s="29" t="s">
        <v>8</v>
      </c>
      <c r="C1041" s="70" t="s">
        <v>2280</v>
      </c>
      <c r="D1041" s="70">
        <v>74010000050</v>
      </c>
      <c r="E1041" s="30" t="s">
        <v>2304</v>
      </c>
      <c r="F1041" s="30" t="s">
        <v>2304</v>
      </c>
      <c r="G1041" s="31" t="s">
        <v>2305</v>
      </c>
      <c r="H1041" s="29" t="s">
        <v>18</v>
      </c>
      <c r="I1041" s="63">
        <v>0</v>
      </c>
      <c r="J1041" s="63"/>
      <c r="K1041" s="63">
        <v>0</v>
      </c>
      <c r="L1041" s="33" t="e">
        <f>VLOOKUP(F:F,[1]PdC!$J$5:$T$1165,17,0)</f>
        <v>#N/A</v>
      </c>
      <c r="M1041" s="40"/>
      <c r="N1041" s="22"/>
      <c r="Q1041" s="1">
        <f>+IFERROR(VLOOKUP(C1041,#REF!,3,0),0)</f>
        <v>0</v>
      </c>
      <c r="T1041" s="1" t="e">
        <f>VLOOKUP(F:F,[1]PdC!$F$5:$AE$1164,31,0)</f>
        <v>#REF!</v>
      </c>
      <c r="W1041" s="33"/>
    </row>
    <row r="1042" spans="1:23" ht="15" customHeight="1" x14ac:dyDescent="0.25">
      <c r="A1042" s="28" t="s">
        <v>2303</v>
      </c>
      <c r="B1042" s="29" t="s">
        <v>8</v>
      </c>
      <c r="C1042" s="70" t="s">
        <v>2280</v>
      </c>
      <c r="D1042" s="70">
        <v>74010000055</v>
      </c>
      <c r="E1042" s="30" t="s">
        <v>2306</v>
      </c>
      <c r="F1042" s="30" t="s">
        <v>2306</v>
      </c>
      <c r="G1042" s="31" t="s">
        <v>2307</v>
      </c>
      <c r="H1042" s="29" t="s">
        <v>18</v>
      </c>
      <c r="I1042" s="63">
        <v>0</v>
      </c>
      <c r="J1042" s="63"/>
      <c r="K1042" s="63">
        <v>0</v>
      </c>
      <c r="L1042" s="33"/>
      <c r="M1042" s="46"/>
      <c r="N1042" s="22"/>
      <c r="Q1042" s="1">
        <f>+IFERROR(VLOOKUP(C1042,#REF!,3,0),0)</f>
        <v>0</v>
      </c>
      <c r="T1042" s="1" t="e">
        <f>VLOOKUP(F:F,[1]PdC!$F$5:$AE$1164,31,0)</f>
        <v>#REF!</v>
      </c>
      <c r="W1042" s="33"/>
    </row>
    <row r="1043" spans="1:23" ht="15" customHeight="1" x14ac:dyDescent="0.25">
      <c r="A1043" s="16"/>
      <c r="B1043" s="29" t="s">
        <v>8</v>
      </c>
      <c r="C1043" s="70" t="s">
        <v>2280</v>
      </c>
      <c r="D1043" s="70">
        <v>74010000060</v>
      </c>
      <c r="E1043" s="30" t="s">
        <v>2308</v>
      </c>
      <c r="F1043" s="30" t="s">
        <v>2308</v>
      </c>
      <c r="G1043" s="31" t="s">
        <v>2309</v>
      </c>
      <c r="H1043" s="29" t="s">
        <v>18</v>
      </c>
      <c r="I1043" s="63">
        <v>0</v>
      </c>
      <c r="J1043" s="63">
        <v>0</v>
      </c>
      <c r="K1043" s="63">
        <v>0</v>
      </c>
      <c r="L1043" s="33" t="e">
        <f>VLOOKUP(F:F,[1]PdC!$J$5:$T$1165,17,0)</f>
        <v>#N/A</v>
      </c>
      <c r="M1043" s="46"/>
      <c r="N1043" s="22"/>
      <c r="Q1043" s="1">
        <f>+IFERROR(VLOOKUP(C1043,#REF!,3,0),0)</f>
        <v>0</v>
      </c>
      <c r="T1043" s="1" t="e">
        <f>VLOOKUP(F:F,[1]PdC!$F$5:$AE$1164,31,0)</f>
        <v>#REF!</v>
      </c>
      <c r="W1043" s="33"/>
    </row>
    <row r="1044" spans="1:23" ht="15" customHeight="1" x14ac:dyDescent="0.25">
      <c r="A1044" s="28" t="s">
        <v>2310</v>
      </c>
      <c r="B1044" s="64" t="s">
        <v>8</v>
      </c>
      <c r="C1044" s="65"/>
      <c r="D1044" s="65">
        <v>742</v>
      </c>
      <c r="E1044" s="66" t="s">
        <v>2311</v>
      </c>
      <c r="F1044" s="66" t="s">
        <v>2311</v>
      </c>
      <c r="G1044" s="67" t="s">
        <v>2312</v>
      </c>
      <c r="H1044" s="67" t="s">
        <v>11</v>
      </c>
      <c r="I1044" s="68">
        <v>0</v>
      </c>
      <c r="J1044" s="68"/>
      <c r="K1044" s="68">
        <v>0</v>
      </c>
      <c r="L1044" s="33" t="e">
        <f>VLOOKUP(F:F,[1]PdC!$J$5:$T$1165,17,0)</f>
        <v>#REF!</v>
      </c>
      <c r="M1044" s="40"/>
      <c r="N1044" s="22"/>
      <c r="Q1044" s="1">
        <f>+IFERROR(VLOOKUP(C1044,#REF!,3,0),0)</f>
        <v>0</v>
      </c>
      <c r="T1044" s="1" t="e">
        <f>VLOOKUP(F:F,[1]PdC!$F$5:$AE$1164,31,0)</f>
        <v>#REF!</v>
      </c>
      <c r="W1044" s="33"/>
    </row>
    <row r="1045" spans="1:23" ht="15" customHeight="1" x14ac:dyDescent="0.25">
      <c r="A1045" s="28" t="s">
        <v>2310</v>
      </c>
      <c r="B1045" s="23" t="s">
        <v>8</v>
      </c>
      <c r="C1045" s="24"/>
      <c r="D1045" s="24">
        <v>742100</v>
      </c>
      <c r="E1045" s="25" t="s">
        <v>2313</v>
      </c>
      <c r="F1045" s="25" t="s">
        <v>2313</v>
      </c>
      <c r="G1045" s="26" t="s">
        <v>2312</v>
      </c>
      <c r="H1045" s="26" t="s">
        <v>11</v>
      </c>
      <c r="I1045" s="27">
        <v>0</v>
      </c>
      <c r="J1045" s="27"/>
      <c r="K1045" s="27">
        <v>0</v>
      </c>
      <c r="L1045" s="33" t="e">
        <f>VLOOKUP(F:F,[1]PdC!$J$5:$T$1165,17,0)</f>
        <v>#N/A</v>
      </c>
      <c r="M1045" s="46"/>
      <c r="N1045" s="22"/>
      <c r="Q1045" s="1">
        <f>+IFERROR(VLOOKUP(C1045,#REF!,3,0),0)</f>
        <v>0</v>
      </c>
      <c r="T1045" s="1" t="e">
        <f>VLOOKUP(F:F,[1]PdC!$F$5:$AE$1164,31,0)</f>
        <v>#REF!</v>
      </c>
      <c r="W1045" s="33"/>
    </row>
    <row r="1046" spans="1:23" ht="15" customHeight="1" x14ac:dyDescent="0.25">
      <c r="A1046" s="16"/>
      <c r="B1046" s="29" t="s">
        <v>8</v>
      </c>
      <c r="C1046" s="70" t="s">
        <v>2314</v>
      </c>
      <c r="D1046" s="70">
        <v>74210000010</v>
      </c>
      <c r="E1046" s="30" t="s">
        <v>2315</v>
      </c>
      <c r="F1046" s="30" t="s">
        <v>2315</v>
      </c>
      <c r="G1046" s="31" t="s">
        <v>2316</v>
      </c>
      <c r="H1046" s="29" t="s">
        <v>18</v>
      </c>
      <c r="I1046" s="63">
        <v>0</v>
      </c>
      <c r="J1046" s="63">
        <v>0</v>
      </c>
      <c r="K1046" s="63">
        <v>0</v>
      </c>
      <c r="L1046" s="33" t="e">
        <f>VLOOKUP(F:F,[1]PdC!$J$5:$T$1165,17,0)</f>
        <v>#N/A</v>
      </c>
      <c r="M1046" s="46"/>
      <c r="N1046" s="22"/>
      <c r="Q1046" s="1">
        <f>+IFERROR(VLOOKUP(C1046,#REF!,3,0),0)</f>
        <v>0</v>
      </c>
      <c r="T1046" s="1" t="e">
        <f>VLOOKUP(F:F,[1]PdC!$F$5:$AE$1164,31,0)</f>
        <v>#REF!</v>
      </c>
      <c r="W1046" s="33"/>
    </row>
    <row r="1047" spans="1:23" ht="15" customHeight="1" x14ac:dyDescent="0.25">
      <c r="A1047" s="34" t="s">
        <v>2317</v>
      </c>
      <c r="B1047" s="29" t="s">
        <v>8</v>
      </c>
      <c r="C1047" s="70" t="s">
        <v>2314</v>
      </c>
      <c r="D1047" s="70">
        <v>74210000025</v>
      </c>
      <c r="E1047" s="30" t="s">
        <v>2318</v>
      </c>
      <c r="F1047" s="30" t="s">
        <v>2318</v>
      </c>
      <c r="G1047" s="31" t="s">
        <v>2319</v>
      </c>
      <c r="H1047" s="29" t="s">
        <v>18</v>
      </c>
      <c r="I1047" s="63">
        <v>163392.72</v>
      </c>
      <c r="J1047" s="63"/>
      <c r="K1047" s="63">
        <v>163392.72</v>
      </c>
      <c r="L1047" s="33" t="e">
        <f>VLOOKUP(F:F,[1]PdC!$J$5:$T$1165,17,0)</f>
        <v>#N/A</v>
      </c>
      <c r="M1047" s="46"/>
      <c r="N1047" s="22"/>
      <c r="Q1047" s="1">
        <f>+IFERROR(VLOOKUP(C1047,#REF!,3,0),0)</f>
        <v>0</v>
      </c>
      <c r="T1047" s="1" t="e">
        <f>VLOOKUP(F:F,[1]PdC!$F$5:$AE$1164,31,0)</f>
        <v>#REF!</v>
      </c>
      <c r="W1047" s="33"/>
    </row>
    <row r="1048" spans="1:23" ht="15" customHeight="1" x14ac:dyDescent="0.25">
      <c r="A1048" s="34" t="s">
        <v>2317</v>
      </c>
      <c r="B1048" s="29" t="s">
        <v>8</v>
      </c>
      <c r="C1048" s="70" t="s">
        <v>2314</v>
      </c>
      <c r="D1048" s="70">
        <v>74210000030</v>
      </c>
      <c r="E1048" s="30" t="s">
        <v>2320</v>
      </c>
      <c r="F1048" s="30" t="s">
        <v>2320</v>
      </c>
      <c r="G1048" s="31" t="s">
        <v>2321</v>
      </c>
      <c r="H1048" s="29" t="s">
        <v>18</v>
      </c>
      <c r="I1048" s="63">
        <v>0</v>
      </c>
      <c r="J1048" s="63"/>
      <c r="K1048" s="63">
        <v>0</v>
      </c>
      <c r="L1048" s="33" t="e">
        <f>VLOOKUP(F:F,[1]PdC!$J$5:$T$1165,17,0)</f>
        <v>#N/A</v>
      </c>
      <c r="M1048" s="40"/>
      <c r="N1048" s="22"/>
      <c r="Q1048" s="1">
        <f>+IFERROR(VLOOKUP(C1048,#REF!,3,0),0)</f>
        <v>0</v>
      </c>
      <c r="T1048" s="1" t="e">
        <f>VLOOKUP(F:F,[1]PdC!$F$5:$AE$1164,31,0)</f>
        <v>#REF!</v>
      </c>
      <c r="W1048" s="33"/>
    </row>
    <row r="1049" spans="1:23" ht="15" customHeight="1" x14ac:dyDescent="0.25">
      <c r="A1049" s="34" t="s">
        <v>2317</v>
      </c>
      <c r="B1049" s="29" t="s">
        <v>8</v>
      </c>
      <c r="C1049" s="70" t="s">
        <v>2314</v>
      </c>
      <c r="D1049" s="70">
        <v>74210000035</v>
      </c>
      <c r="E1049" s="30" t="s">
        <v>2322</v>
      </c>
      <c r="F1049" s="30" t="s">
        <v>2322</v>
      </c>
      <c r="G1049" s="31" t="s">
        <v>2323</v>
      </c>
      <c r="H1049" s="29" t="s">
        <v>18</v>
      </c>
      <c r="I1049" s="63">
        <v>0</v>
      </c>
      <c r="J1049" s="63"/>
      <c r="K1049" s="63">
        <v>0</v>
      </c>
      <c r="L1049" s="33"/>
      <c r="M1049" s="46"/>
      <c r="N1049" s="22"/>
      <c r="Q1049" s="1">
        <f>+IFERROR(VLOOKUP(C1049,#REF!,3,0),0)</f>
        <v>0</v>
      </c>
      <c r="T1049" s="1" t="e">
        <f>VLOOKUP(F:F,[1]PdC!$F$5:$AE$1164,31,0)</f>
        <v>#REF!</v>
      </c>
      <c r="W1049" s="33"/>
    </row>
    <row r="1050" spans="1:23" ht="15" customHeight="1" x14ac:dyDescent="0.25">
      <c r="A1050" s="34" t="s">
        <v>2317</v>
      </c>
      <c r="B1050" s="29" t="s">
        <v>8</v>
      </c>
      <c r="C1050" s="70" t="s">
        <v>2314</v>
      </c>
      <c r="D1050" s="70">
        <v>74210000040</v>
      </c>
      <c r="E1050" s="30" t="s">
        <v>2324</v>
      </c>
      <c r="F1050" s="30" t="s">
        <v>2324</v>
      </c>
      <c r="G1050" s="31" t="s">
        <v>2325</v>
      </c>
      <c r="H1050" s="29" t="s">
        <v>18</v>
      </c>
      <c r="I1050" s="63">
        <v>0</v>
      </c>
      <c r="J1050" s="63"/>
      <c r="K1050" s="63">
        <v>0</v>
      </c>
      <c r="L1050" s="33" t="e">
        <f>VLOOKUP(F:F,[1]PdC!$J$5:$T$1165,17,0)</f>
        <v>#N/A</v>
      </c>
      <c r="M1050" s="40"/>
      <c r="N1050" s="22"/>
      <c r="Q1050" s="1">
        <f>+IFERROR(VLOOKUP(C1050,#REF!,3,0),0)</f>
        <v>0</v>
      </c>
      <c r="T1050" s="1" t="e">
        <f>VLOOKUP(F:F,[1]PdC!$F$5:$AE$1164,31,0)</f>
        <v>#REF!</v>
      </c>
      <c r="W1050" s="33"/>
    </row>
    <row r="1051" spans="1:23" ht="15" customHeight="1" x14ac:dyDescent="0.25">
      <c r="A1051" s="34" t="s">
        <v>2317</v>
      </c>
      <c r="B1051" s="29" t="s">
        <v>8</v>
      </c>
      <c r="C1051" s="70" t="s">
        <v>2314</v>
      </c>
      <c r="D1051" s="70">
        <v>74210000045</v>
      </c>
      <c r="E1051" s="30" t="s">
        <v>2326</v>
      </c>
      <c r="F1051" s="30" t="s">
        <v>2326</v>
      </c>
      <c r="G1051" s="31" t="s">
        <v>2327</v>
      </c>
      <c r="H1051" s="29" t="s">
        <v>18</v>
      </c>
      <c r="I1051" s="63">
        <v>0</v>
      </c>
      <c r="J1051" s="63"/>
      <c r="K1051" s="63">
        <v>0</v>
      </c>
      <c r="L1051" s="33" t="e">
        <f>VLOOKUP(F:F,[1]PdC!$J$5:$T$1165,17,0)</f>
        <v>#N/A</v>
      </c>
      <c r="M1051" s="46"/>
      <c r="N1051" s="22"/>
      <c r="Q1051" s="1">
        <f>+IFERROR(VLOOKUP(C1051,#REF!,3,0),0)</f>
        <v>0</v>
      </c>
      <c r="T1051" s="1" t="e">
        <f>VLOOKUP(F:F,[1]PdC!$F$5:$AE$1164,31,0)</f>
        <v>#N/A</v>
      </c>
      <c r="W1051" s="33"/>
    </row>
    <row r="1052" spans="1:23" ht="15" customHeight="1" x14ac:dyDescent="0.25">
      <c r="A1052" s="90"/>
      <c r="B1052" s="29" t="s">
        <v>8</v>
      </c>
      <c r="C1052" s="70" t="s">
        <v>2314</v>
      </c>
      <c r="D1052" s="70">
        <v>74210000050</v>
      </c>
      <c r="E1052" s="30" t="s">
        <v>2328</v>
      </c>
      <c r="F1052" s="30" t="s">
        <v>2328</v>
      </c>
      <c r="G1052" s="31" t="s">
        <v>2329</v>
      </c>
      <c r="H1052" s="29" t="s">
        <v>18</v>
      </c>
      <c r="I1052" s="63">
        <v>0</v>
      </c>
      <c r="J1052" s="63">
        <v>0</v>
      </c>
      <c r="K1052" s="63">
        <v>0</v>
      </c>
      <c r="L1052" s="33" t="e">
        <f>VLOOKUP(F:F,[1]PdC!$J$5:$T$1165,17,0)</f>
        <v>#N/A</v>
      </c>
      <c r="M1052" s="46"/>
      <c r="N1052" s="22"/>
      <c r="Q1052" s="1">
        <f>+IFERROR(VLOOKUP(C1052,#REF!,3,0),0)</f>
        <v>0</v>
      </c>
      <c r="T1052" s="1" t="e">
        <f>VLOOKUP(F:F,[1]PdC!$F$5:$AE$1164,31,0)</f>
        <v>#N/A</v>
      </c>
      <c r="W1052" s="33"/>
    </row>
    <row r="1053" spans="1:23" ht="15" customHeight="1" x14ac:dyDescent="0.25">
      <c r="A1053" s="90"/>
      <c r="B1053" s="29" t="s">
        <v>8</v>
      </c>
      <c r="C1053" s="70" t="s">
        <v>2314</v>
      </c>
      <c r="D1053" s="70">
        <v>74210000055</v>
      </c>
      <c r="E1053" s="30" t="s">
        <v>2330</v>
      </c>
      <c r="F1053" s="30" t="s">
        <v>2330</v>
      </c>
      <c r="G1053" s="31" t="s">
        <v>2331</v>
      </c>
      <c r="H1053" s="29" t="s">
        <v>18</v>
      </c>
      <c r="I1053" s="63">
        <v>0</v>
      </c>
      <c r="J1053" s="63">
        <v>0</v>
      </c>
      <c r="K1053" s="63">
        <v>0</v>
      </c>
      <c r="L1053" s="33" t="e">
        <f>VLOOKUP(F:F,[1]PdC!$J$5:$T$1165,17,0)</f>
        <v>#N/A</v>
      </c>
      <c r="M1053" s="46"/>
      <c r="N1053" s="22"/>
      <c r="Q1053" s="1">
        <f>+IFERROR(VLOOKUP(C1053,#REF!,3,0),0)</f>
        <v>0</v>
      </c>
      <c r="T1053" s="1" t="e">
        <f>VLOOKUP(F:F,[1]PdC!$F$5:$AE$1164,31,0)</f>
        <v>#N/A</v>
      </c>
      <c r="W1053" s="33"/>
    </row>
    <row r="1054" spans="1:23" ht="15" customHeight="1" x14ac:dyDescent="0.25">
      <c r="A1054" s="91" t="s">
        <v>2332</v>
      </c>
      <c r="B1054" s="29" t="s">
        <v>8</v>
      </c>
      <c r="C1054" s="70" t="s">
        <v>2314</v>
      </c>
      <c r="D1054" s="70">
        <v>74210000060</v>
      </c>
      <c r="E1054" s="30" t="s">
        <v>2333</v>
      </c>
      <c r="F1054" s="30" t="s">
        <v>2333</v>
      </c>
      <c r="G1054" s="31" t="s">
        <v>2334</v>
      </c>
      <c r="H1054" s="29" t="s">
        <v>18</v>
      </c>
      <c r="I1054" s="63">
        <v>0</v>
      </c>
      <c r="J1054" s="63"/>
      <c r="K1054" s="63">
        <v>0</v>
      </c>
      <c r="L1054" s="33" t="e">
        <f>VLOOKUP(F:F,[1]PdC!$J$5:$T$1165,17,0)</f>
        <v>#N/A</v>
      </c>
      <c r="M1054" s="40"/>
      <c r="N1054" s="22"/>
      <c r="Q1054" s="1">
        <f>+IFERROR(VLOOKUP(C1054,#REF!,3,0),0)</f>
        <v>0</v>
      </c>
      <c r="T1054" s="1" t="e">
        <f>VLOOKUP(F:F,[1]PdC!$F$5:$AE$1164,31,0)</f>
        <v>#N/A</v>
      </c>
      <c r="W1054" s="33"/>
    </row>
    <row r="1055" spans="1:23" ht="15" customHeight="1" x14ac:dyDescent="0.25">
      <c r="A1055" s="91" t="s">
        <v>2332</v>
      </c>
      <c r="B1055" s="29" t="s">
        <v>8</v>
      </c>
      <c r="C1055" s="70" t="s">
        <v>2314</v>
      </c>
      <c r="D1055" s="70">
        <v>74210000065</v>
      </c>
      <c r="E1055" s="30" t="s">
        <v>2335</v>
      </c>
      <c r="F1055" s="30" t="s">
        <v>2335</v>
      </c>
      <c r="G1055" s="31" t="s">
        <v>2336</v>
      </c>
      <c r="H1055" s="29" t="s">
        <v>18</v>
      </c>
      <c r="I1055" s="63">
        <v>0</v>
      </c>
      <c r="J1055" s="63"/>
      <c r="K1055" s="63">
        <v>0</v>
      </c>
      <c r="L1055" s="33" t="e">
        <f>VLOOKUP(F:F,[1]PdC!$J$5:$T$1165,17,0)</f>
        <v>#N/A</v>
      </c>
      <c r="M1055" s="40"/>
      <c r="N1055" s="22"/>
      <c r="Q1055" s="1">
        <f>+IFERROR(VLOOKUP(C1055,#REF!,3,0),0)</f>
        <v>0</v>
      </c>
      <c r="T1055" s="1" t="e">
        <f>VLOOKUP(F:F,[1]PdC!$F$5:$AE$1164,31,0)</f>
        <v>#REF!</v>
      </c>
      <c r="W1055" s="33"/>
    </row>
    <row r="1056" spans="1:23" ht="15" customHeight="1" x14ac:dyDescent="0.25">
      <c r="A1056" s="91" t="s">
        <v>2332</v>
      </c>
      <c r="B1056" s="29" t="s">
        <v>8</v>
      </c>
      <c r="C1056" s="70" t="s">
        <v>2314</v>
      </c>
      <c r="D1056" s="70">
        <v>74210000070</v>
      </c>
      <c r="E1056" s="30" t="s">
        <v>2337</v>
      </c>
      <c r="F1056" s="30" t="s">
        <v>2337</v>
      </c>
      <c r="G1056" s="31" t="s">
        <v>2338</v>
      </c>
      <c r="H1056" s="29" t="s">
        <v>18</v>
      </c>
      <c r="I1056" s="63">
        <v>0</v>
      </c>
      <c r="J1056" s="63"/>
      <c r="K1056" s="63">
        <v>0</v>
      </c>
      <c r="L1056" s="33" t="e">
        <f>VLOOKUP(F:F,[1]PdC!$J$5:$T$1165,17,0)</f>
        <v>#N/A</v>
      </c>
      <c r="M1056" s="40"/>
      <c r="N1056" s="22"/>
      <c r="Q1056" s="1">
        <f>+IFERROR(VLOOKUP(C1056,#REF!,3,0),0)</f>
        <v>0</v>
      </c>
      <c r="T1056" s="1" t="e">
        <f>VLOOKUP(F:F,[1]PdC!$F$5:$AE$1164,31,0)</f>
        <v>#REF!</v>
      </c>
      <c r="W1056" s="33"/>
    </row>
    <row r="1057" spans="1:23" ht="15" customHeight="1" x14ac:dyDescent="0.25">
      <c r="A1057" s="92" t="s">
        <v>2332</v>
      </c>
      <c r="B1057" s="29" t="s">
        <v>8</v>
      </c>
      <c r="C1057" s="70" t="s">
        <v>2314</v>
      </c>
      <c r="D1057" s="70">
        <v>74210000075</v>
      </c>
      <c r="E1057" s="30" t="s">
        <v>2339</v>
      </c>
      <c r="F1057" s="30" t="s">
        <v>2339</v>
      </c>
      <c r="G1057" s="31" t="s">
        <v>2340</v>
      </c>
      <c r="H1057" s="29" t="s">
        <v>18</v>
      </c>
      <c r="I1057" s="63">
        <v>0</v>
      </c>
      <c r="J1057" s="63"/>
      <c r="K1057" s="63">
        <v>0</v>
      </c>
      <c r="L1057" s="33" t="e">
        <f>VLOOKUP(F:F,[1]PdC!$J$5:$T$1165,17,0)</f>
        <v>#N/A</v>
      </c>
      <c r="M1057" s="40"/>
      <c r="N1057" s="22"/>
      <c r="Q1057" s="1">
        <f>+IFERROR(VLOOKUP(C1057,#REF!,3,0),0)</f>
        <v>0</v>
      </c>
      <c r="T1057" s="1" t="e">
        <f>VLOOKUP(F:F,[1]PdC!$F$5:$AE$1164,31,0)</f>
        <v>#REF!</v>
      </c>
      <c r="W1057" s="33"/>
    </row>
    <row r="1058" spans="1:23" ht="15" customHeight="1" x14ac:dyDescent="0.25">
      <c r="A1058" s="91" t="s">
        <v>2332</v>
      </c>
      <c r="B1058" s="29" t="s">
        <v>8</v>
      </c>
      <c r="C1058" s="70" t="s">
        <v>2314</v>
      </c>
      <c r="D1058" s="70">
        <v>74210000080</v>
      </c>
      <c r="E1058" s="30" t="s">
        <v>2341</v>
      </c>
      <c r="F1058" s="30" t="s">
        <v>2341</v>
      </c>
      <c r="G1058" s="31" t="s">
        <v>2342</v>
      </c>
      <c r="H1058" s="29" t="s">
        <v>18</v>
      </c>
      <c r="I1058" s="63">
        <v>0</v>
      </c>
      <c r="J1058" s="63"/>
      <c r="K1058" s="63">
        <v>0</v>
      </c>
      <c r="L1058" s="33" t="e">
        <f>VLOOKUP(F:F,[1]PdC!$J$5:$T$1165,17,0)</f>
        <v>#N/A</v>
      </c>
      <c r="M1058" s="46"/>
      <c r="N1058" s="22"/>
      <c r="Q1058" s="1">
        <f>+IFERROR(VLOOKUP(C1058,#REF!,3,0),0)</f>
        <v>0</v>
      </c>
      <c r="T1058" s="1" t="e">
        <f>VLOOKUP(F:F,[1]PdC!$F$5:$AE$1164,31,0)</f>
        <v>#REF!</v>
      </c>
      <c r="W1058" s="33"/>
    </row>
    <row r="1059" spans="1:23" ht="15" customHeight="1" x14ac:dyDescent="0.25">
      <c r="A1059" s="91" t="s">
        <v>2332</v>
      </c>
      <c r="B1059" s="29" t="s">
        <v>8</v>
      </c>
      <c r="C1059" s="70" t="s">
        <v>2314</v>
      </c>
      <c r="D1059" s="70">
        <v>74210000085</v>
      </c>
      <c r="E1059" s="30" t="s">
        <v>2343</v>
      </c>
      <c r="F1059" s="30" t="s">
        <v>2343</v>
      </c>
      <c r="G1059" s="31" t="s">
        <v>2344</v>
      </c>
      <c r="H1059" s="29" t="s">
        <v>18</v>
      </c>
      <c r="I1059" s="63">
        <v>0</v>
      </c>
      <c r="J1059" s="63"/>
      <c r="K1059" s="63">
        <v>0</v>
      </c>
      <c r="L1059" s="33"/>
      <c r="M1059" s="46"/>
      <c r="N1059" s="22"/>
      <c r="Q1059" s="1">
        <f>+IFERROR(VLOOKUP(C1059,#REF!,3,0),0)</f>
        <v>0</v>
      </c>
      <c r="T1059" s="1" t="e">
        <f>VLOOKUP(F:F,[1]PdC!$F$5:$AE$1164,31,0)</f>
        <v>#REF!</v>
      </c>
      <c r="W1059" s="33"/>
    </row>
    <row r="1060" spans="1:23" ht="15" customHeight="1" x14ac:dyDescent="0.25">
      <c r="A1060" s="91" t="s">
        <v>2332</v>
      </c>
      <c r="B1060" s="29" t="s">
        <v>8</v>
      </c>
      <c r="C1060" s="70" t="s">
        <v>2314</v>
      </c>
      <c r="D1060" s="70">
        <v>74210000090</v>
      </c>
      <c r="E1060" s="30" t="s">
        <v>2345</v>
      </c>
      <c r="F1060" s="30" t="s">
        <v>2345</v>
      </c>
      <c r="G1060" s="31" t="s">
        <v>2346</v>
      </c>
      <c r="H1060" s="29" t="s">
        <v>18</v>
      </c>
      <c r="I1060" s="63">
        <v>0</v>
      </c>
      <c r="J1060" s="63"/>
      <c r="K1060" s="63">
        <v>0</v>
      </c>
      <c r="L1060" s="33"/>
      <c r="M1060" s="46"/>
      <c r="N1060" s="22"/>
      <c r="Q1060" s="1">
        <f>+IFERROR(VLOOKUP(C1060,#REF!,3,0),0)</f>
        <v>0</v>
      </c>
      <c r="T1060" s="1" t="e">
        <f>VLOOKUP(F:F,[1]PdC!$F$5:$AE$1164,31,0)</f>
        <v>#REF!</v>
      </c>
      <c r="W1060" s="33"/>
    </row>
    <row r="1061" spans="1:23" ht="15" customHeight="1" x14ac:dyDescent="0.25">
      <c r="A1061" s="91" t="s">
        <v>2332</v>
      </c>
      <c r="B1061" s="29" t="s">
        <v>8</v>
      </c>
      <c r="C1061" s="70" t="s">
        <v>2314</v>
      </c>
      <c r="D1061" s="70">
        <v>74210000095</v>
      </c>
      <c r="E1061" s="30" t="s">
        <v>2347</v>
      </c>
      <c r="F1061" s="30" t="s">
        <v>2347</v>
      </c>
      <c r="G1061" s="31" t="s">
        <v>2348</v>
      </c>
      <c r="H1061" s="29" t="s">
        <v>18</v>
      </c>
      <c r="I1061" s="63">
        <v>0</v>
      </c>
      <c r="J1061" s="63"/>
      <c r="K1061" s="63">
        <v>0</v>
      </c>
      <c r="L1061" s="33"/>
      <c r="M1061" s="46"/>
      <c r="N1061" s="22"/>
      <c r="Q1061" s="1">
        <f>+IFERROR(VLOOKUP(C1061,#REF!,3,0),0)</f>
        <v>0</v>
      </c>
      <c r="T1061" s="1" t="e">
        <f>VLOOKUP(F:F,[1]PdC!$F$5:$AE$1164,31,0)</f>
        <v>#REF!</v>
      </c>
      <c r="W1061" s="33"/>
    </row>
    <row r="1062" spans="1:23" ht="15" customHeight="1" x14ac:dyDescent="0.25">
      <c r="A1062" s="91" t="s">
        <v>2332</v>
      </c>
      <c r="B1062" s="29" t="s">
        <v>8</v>
      </c>
      <c r="C1062" s="70" t="s">
        <v>2314</v>
      </c>
      <c r="D1062" s="70">
        <v>74210000100</v>
      </c>
      <c r="E1062" s="30" t="s">
        <v>2349</v>
      </c>
      <c r="F1062" s="30" t="s">
        <v>2349</v>
      </c>
      <c r="G1062" s="31" t="s">
        <v>2350</v>
      </c>
      <c r="H1062" s="29" t="s">
        <v>18</v>
      </c>
      <c r="I1062" s="63">
        <v>0</v>
      </c>
      <c r="J1062" s="63"/>
      <c r="K1062" s="63">
        <v>0</v>
      </c>
      <c r="L1062" s="33"/>
      <c r="M1062" s="46"/>
      <c r="N1062" s="22"/>
      <c r="Q1062" s="1">
        <f>+IFERROR(VLOOKUP(C1062,#REF!,3,0),0)</f>
        <v>0</v>
      </c>
      <c r="T1062" s="1" t="e">
        <f>VLOOKUP(F:F,[1]PdC!$F$5:$AE$1164,31,0)</f>
        <v>#REF!</v>
      </c>
      <c r="W1062" s="33"/>
    </row>
    <row r="1063" spans="1:23" ht="15" customHeight="1" x14ac:dyDescent="0.25">
      <c r="A1063" s="90"/>
      <c r="B1063" s="29" t="s">
        <v>8</v>
      </c>
      <c r="C1063" s="70" t="s">
        <v>2314</v>
      </c>
      <c r="D1063" s="70">
        <v>74210000105</v>
      </c>
      <c r="E1063" s="30" t="s">
        <v>2351</v>
      </c>
      <c r="F1063" s="30" t="s">
        <v>2351</v>
      </c>
      <c r="G1063" s="31" t="s">
        <v>2352</v>
      </c>
      <c r="H1063" s="29" t="s">
        <v>18</v>
      </c>
      <c r="I1063" s="63">
        <v>0</v>
      </c>
      <c r="J1063" s="63">
        <v>0</v>
      </c>
      <c r="K1063" s="63">
        <v>0</v>
      </c>
      <c r="L1063" s="33" t="e">
        <f>VLOOKUP(F:F,[1]PdC!$J$5:$T$1165,17,0)</f>
        <v>#N/A</v>
      </c>
      <c r="M1063" s="46"/>
      <c r="N1063" s="22"/>
      <c r="Q1063" s="1">
        <f>+IFERROR(VLOOKUP(C1063,#REF!,3,0),0)</f>
        <v>0</v>
      </c>
      <c r="T1063" s="1" t="e">
        <f>VLOOKUP(F:F,[1]PdC!$F$5:$AE$1164,31,0)</f>
        <v>#N/A</v>
      </c>
      <c r="W1063" s="33"/>
    </row>
    <row r="1064" spans="1:23" ht="15" customHeight="1" x14ac:dyDescent="0.25">
      <c r="A1064" s="92" t="s">
        <v>2332</v>
      </c>
      <c r="B1064" s="29" t="s">
        <v>8</v>
      </c>
      <c r="C1064" s="70" t="s">
        <v>2314</v>
      </c>
      <c r="D1064" s="70">
        <v>74210000110</v>
      </c>
      <c r="E1064" s="30" t="s">
        <v>2353</v>
      </c>
      <c r="F1064" s="30" t="s">
        <v>2353</v>
      </c>
      <c r="G1064" s="31" t="s">
        <v>2354</v>
      </c>
      <c r="H1064" s="29" t="s">
        <v>18</v>
      </c>
      <c r="I1064" s="63">
        <v>0</v>
      </c>
      <c r="J1064" s="63"/>
      <c r="K1064" s="63">
        <v>0</v>
      </c>
      <c r="L1064" s="33" t="e">
        <f>VLOOKUP(F:F,[1]PdC!$J$5:$T$1165,17,0)</f>
        <v>#N/A</v>
      </c>
      <c r="M1064" s="40"/>
      <c r="N1064" s="22"/>
      <c r="Q1064" s="1">
        <f>+IFERROR(VLOOKUP(C1064,#REF!,3,0),0)</f>
        <v>0</v>
      </c>
      <c r="T1064" s="1" t="e">
        <f>VLOOKUP(F:F,[1]PdC!$F$5:$AE$1164,31,0)</f>
        <v>#REF!</v>
      </c>
      <c r="W1064" s="33"/>
    </row>
    <row r="1065" spans="1:23" ht="15" customHeight="1" x14ac:dyDescent="0.25">
      <c r="A1065" s="92" t="s">
        <v>2332</v>
      </c>
      <c r="B1065" s="29" t="s">
        <v>8</v>
      </c>
      <c r="C1065" s="70" t="s">
        <v>2314</v>
      </c>
      <c r="D1065" s="70">
        <v>74210000115</v>
      </c>
      <c r="E1065" s="30" t="s">
        <v>2355</v>
      </c>
      <c r="F1065" s="30" t="s">
        <v>2355</v>
      </c>
      <c r="G1065" s="31" t="s">
        <v>2356</v>
      </c>
      <c r="H1065" s="29" t="s">
        <v>18</v>
      </c>
      <c r="I1065" s="63">
        <v>0</v>
      </c>
      <c r="J1065" s="63"/>
      <c r="K1065" s="63">
        <v>0</v>
      </c>
      <c r="L1065" s="33" t="e">
        <f>VLOOKUP(F:F,[1]PdC!$J$5:$T$1165,17,0)</f>
        <v>#N/A</v>
      </c>
      <c r="M1065" s="40"/>
      <c r="N1065" s="22"/>
      <c r="Q1065" s="1">
        <f>+IFERROR(VLOOKUP(C1065,#REF!,3,0),0)</f>
        <v>0</v>
      </c>
      <c r="T1065" s="1" t="e">
        <f>VLOOKUP(F:F,[1]PdC!$F$5:$AE$1164,31,0)</f>
        <v>#REF!</v>
      </c>
      <c r="W1065" s="33"/>
    </row>
    <row r="1066" spans="1:23" ht="15" customHeight="1" x14ac:dyDescent="0.25">
      <c r="A1066" s="92" t="s">
        <v>2332</v>
      </c>
      <c r="B1066" s="29" t="s">
        <v>8</v>
      </c>
      <c r="C1066" s="70" t="s">
        <v>2314</v>
      </c>
      <c r="D1066" s="70">
        <v>74210000120</v>
      </c>
      <c r="E1066" s="30" t="s">
        <v>2357</v>
      </c>
      <c r="F1066" s="30" t="s">
        <v>2357</v>
      </c>
      <c r="G1066" s="31" t="s">
        <v>2358</v>
      </c>
      <c r="H1066" s="29" t="s">
        <v>18</v>
      </c>
      <c r="I1066" s="63">
        <v>0</v>
      </c>
      <c r="J1066" s="63"/>
      <c r="K1066" s="63">
        <v>0</v>
      </c>
      <c r="L1066" s="33" t="e">
        <f>VLOOKUP(F:F,[1]PdC!$J$5:$T$1165,17,0)</f>
        <v>#N/A</v>
      </c>
      <c r="M1066" s="46"/>
      <c r="N1066" s="22"/>
      <c r="Q1066" s="1">
        <f>+IFERROR(VLOOKUP(C1066,#REF!,3,0),0)</f>
        <v>0</v>
      </c>
      <c r="T1066" s="1" t="e">
        <f>VLOOKUP(F:F,[1]PdC!$F$5:$AE$1164,31,0)</f>
        <v>#REF!</v>
      </c>
      <c r="W1066" s="33"/>
    </row>
    <row r="1067" spans="1:23" ht="15" customHeight="1" x14ac:dyDescent="0.25">
      <c r="A1067" s="92" t="s">
        <v>2332</v>
      </c>
      <c r="B1067" s="29" t="s">
        <v>8</v>
      </c>
      <c r="C1067" s="70" t="s">
        <v>2314</v>
      </c>
      <c r="D1067" s="70">
        <v>74210000125</v>
      </c>
      <c r="E1067" s="30" t="s">
        <v>2359</v>
      </c>
      <c r="F1067" s="30" t="s">
        <v>2359</v>
      </c>
      <c r="G1067" s="31" t="s">
        <v>2360</v>
      </c>
      <c r="H1067" s="29" t="s">
        <v>18</v>
      </c>
      <c r="I1067" s="63">
        <v>0</v>
      </c>
      <c r="J1067" s="63"/>
      <c r="K1067" s="63">
        <v>0</v>
      </c>
      <c r="L1067" s="33" t="e">
        <f>VLOOKUP(F:F,[1]PdC!$J$5:$T$1165,17,0)</f>
        <v>#N/A</v>
      </c>
      <c r="M1067" s="46"/>
      <c r="N1067" s="22"/>
      <c r="Q1067" s="1">
        <f>+IFERROR(VLOOKUP(C1067,#REF!,3,0),0)</f>
        <v>0</v>
      </c>
      <c r="T1067" s="1" t="e">
        <f>VLOOKUP(F:F,[1]PdC!$F$5:$AE$1164,31,0)</f>
        <v>#REF!</v>
      </c>
      <c r="W1067" s="33"/>
    </row>
    <row r="1068" spans="1:23" ht="15" customHeight="1" x14ac:dyDescent="0.25">
      <c r="A1068" s="92" t="s">
        <v>2332</v>
      </c>
      <c r="B1068" s="29" t="s">
        <v>8</v>
      </c>
      <c r="C1068" s="70" t="s">
        <v>2314</v>
      </c>
      <c r="D1068" s="70">
        <v>74210000130</v>
      </c>
      <c r="E1068" s="30" t="s">
        <v>2361</v>
      </c>
      <c r="F1068" s="30" t="s">
        <v>2361</v>
      </c>
      <c r="G1068" s="31" t="s">
        <v>2362</v>
      </c>
      <c r="H1068" s="29" t="s">
        <v>18</v>
      </c>
      <c r="I1068" s="63">
        <v>0</v>
      </c>
      <c r="J1068" s="63"/>
      <c r="K1068" s="63">
        <v>0</v>
      </c>
      <c r="L1068" s="33" t="e">
        <f>VLOOKUP(F:F,[1]PdC!$J$5:$T$1165,17,0)</f>
        <v>#N/A</v>
      </c>
      <c r="M1068" s="46"/>
      <c r="N1068" s="22"/>
      <c r="Q1068" s="1">
        <f>+IFERROR(VLOOKUP(C1068,#REF!,3,0),0)</f>
        <v>0</v>
      </c>
      <c r="T1068" s="1" t="e">
        <f>VLOOKUP(F:F,[1]PdC!$F$5:$AE$1164,31,0)</f>
        <v>#REF!</v>
      </c>
      <c r="W1068" s="33"/>
    </row>
    <row r="1069" spans="1:23" ht="15" customHeight="1" x14ac:dyDescent="0.25">
      <c r="A1069" s="92" t="s">
        <v>2332</v>
      </c>
      <c r="B1069" s="29" t="s">
        <v>8</v>
      </c>
      <c r="C1069" s="70" t="s">
        <v>2314</v>
      </c>
      <c r="D1069" s="70">
        <v>74210000135</v>
      </c>
      <c r="E1069" s="30" t="s">
        <v>2363</v>
      </c>
      <c r="F1069" s="30" t="s">
        <v>2363</v>
      </c>
      <c r="G1069" s="31" t="s">
        <v>2364</v>
      </c>
      <c r="H1069" s="29" t="s">
        <v>18</v>
      </c>
      <c r="I1069" s="63">
        <v>0</v>
      </c>
      <c r="J1069" s="63"/>
      <c r="K1069" s="63">
        <v>0</v>
      </c>
      <c r="L1069" s="33" t="e">
        <f>VLOOKUP(F:F,[1]PdC!$J$5:$T$1165,17,0)</f>
        <v>#N/A</v>
      </c>
      <c r="M1069" s="40"/>
      <c r="N1069" s="22"/>
      <c r="Q1069" s="1">
        <f>+IFERROR(VLOOKUP(C1069,#REF!,3,0),0)</f>
        <v>0</v>
      </c>
      <c r="T1069" s="1" t="e">
        <f>VLOOKUP(F:F,[1]PdC!$F$5:$AE$1164,31,0)</f>
        <v>#REF!</v>
      </c>
      <c r="W1069" s="33"/>
    </row>
    <row r="1070" spans="1:23" ht="15" customHeight="1" x14ac:dyDescent="0.25">
      <c r="A1070" s="92" t="s">
        <v>2332</v>
      </c>
      <c r="B1070" s="29" t="s">
        <v>8</v>
      </c>
      <c r="C1070" s="70" t="s">
        <v>2314</v>
      </c>
      <c r="D1070" s="70">
        <v>74210000140</v>
      </c>
      <c r="E1070" s="30" t="s">
        <v>2365</v>
      </c>
      <c r="F1070" s="30" t="s">
        <v>2365</v>
      </c>
      <c r="G1070" s="31" t="s">
        <v>2366</v>
      </c>
      <c r="H1070" s="29" t="s">
        <v>18</v>
      </c>
      <c r="I1070" s="63">
        <v>0</v>
      </c>
      <c r="J1070" s="63"/>
      <c r="K1070" s="63">
        <v>0</v>
      </c>
      <c r="L1070" s="33" t="e">
        <f>VLOOKUP(F:F,[1]PdC!$J$5:$T$1165,17,0)</f>
        <v>#N/A</v>
      </c>
      <c r="M1070" s="40"/>
      <c r="N1070" s="22"/>
      <c r="Q1070" s="1">
        <f>+IFERROR(VLOOKUP(C1070,#REF!,3,0),0)</f>
        <v>0</v>
      </c>
      <c r="T1070" s="1" t="e">
        <f>VLOOKUP(F:F,[1]PdC!$F$5:$AE$1164,31,0)</f>
        <v>#REF!</v>
      </c>
      <c r="W1070" s="33"/>
    </row>
    <row r="1071" spans="1:23" ht="15" customHeight="1" x14ac:dyDescent="0.25">
      <c r="A1071" s="92" t="s">
        <v>2332</v>
      </c>
      <c r="B1071" s="29" t="s">
        <v>8</v>
      </c>
      <c r="C1071" s="70" t="s">
        <v>2314</v>
      </c>
      <c r="D1071" s="70">
        <v>74210000145</v>
      </c>
      <c r="E1071" s="30" t="s">
        <v>2367</v>
      </c>
      <c r="F1071" s="30" t="s">
        <v>2367</v>
      </c>
      <c r="G1071" s="31" t="s">
        <v>2368</v>
      </c>
      <c r="H1071" s="29" t="s">
        <v>18</v>
      </c>
      <c r="I1071" s="63">
        <v>0</v>
      </c>
      <c r="J1071" s="63"/>
      <c r="K1071" s="63">
        <v>0</v>
      </c>
      <c r="L1071" s="33" t="e">
        <f>VLOOKUP(F:F,[1]PdC!$J$5:$T$1165,17,0)</f>
        <v>#N/A</v>
      </c>
      <c r="M1071" s="40"/>
      <c r="N1071" s="22"/>
      <c r="Q1071" s="1">
        <f>+IFERROR(VLOOKUP(C1071,#REF!,3,0),0)</f>
        <v>0</v>
      </c>
      <c r="T1071" s="1" t="e">
        <f>VLOOKUP(F:F,[1]PdC!$F$5:$AE$1164,31,0)</f>
        <v>#REF!</v>
      </c>
      <c r="W1071" s="33"/>
    </row>
    <row r="1072" spans="1:23" ht="15" customHeight="1" x14ac:dyDescent="0.25">
      <c r="A1072" s="92" t="s">
        <v>2332</v>
      </c>
      <c r="B1072" s="29" t="s">
        <v>8</v>
      </c>
      <c r="C1072" s="70" t="s">
        <v>2314</v>
      </c>
      <c r="D1072" s="70">
        <v>74210000150</v>
      </c>
      <c r="E1072" s="30" t="s">
        <v>2369</v>
      </c>
      <c r="F1072" s="30" t="s">
        <v>2369</v>
      </c>
      <c r="G1072" s="31" t="s">
        <v>2370</v>
      </c>
      <c r="H1072" s="29" t="s">
        <v>18</v>
      </c>
      <c r="I1072" s="63">
        <v>0</v>
      </c>
      <c r="J1072" s="63"/>
      <c r="K1072" s="63">
        <v>0</v>
      </c>
      <c r="L1072" s="33" t="e">
        <f>VLOOKUP(F:F,[1]PdC!$J$5:$T$1165,17,0)</f>
        <v>#N/A</v>
      </c>
      <c r="M1072" s="40"/>
      <c r="N1072" s="22"/>
      <c r="Q1072" s="1">
        <f>+IFERROR(VLOOKUP(C1072,#REF!,3,0),0)</f>
        <v>0</v>
      </c>
      <c r="T1072" s="1" t="e">
        <f>VLOOKUP(F:F,[1]PdC!$F$5:$AE$1164,31,0)</f>
        <v>#REF!</v>
      </c>
      <c r="W1072" s="33"/>
    </row>
    <row r="1073" spans="1:23" ht="15" customHeight="1" x14ac:dyDescent="0.25">
      <c r="A1073" s="92" t="s">
        <v>2332</v>
      </c>
      <c r="B1073" s="29" t="s">
        <v>8</v>
      </c>
      <c r="C1073" s="70" t="s">
        <v>2314</v>
      </c>
      <c r="D1073" s="70">
        <v>74210000155</v>
      </c>
      <c r="E1073" s="30" t="s">
        <v>2371</v>
      </c>
      <c r="F1073" s="30" t="s">
        <v>2371</v>
      </c>
      <c r="G1073" s="31" t="s">
        <v>2372</v>
      </c>
      <c r="H1073" s="29" t="s">
        <v>18</v>
      </c>
      <c r="I1073" s="63">
        <v>0</v>
      </c>
      <c r="J1073" s="63"/>
      <c r="K1073" s="63">
        <v>0</v>
      </c>
      <c r="L1073" s="33" t="e">
        <f>VLOOKUP(F:F,[1]PdC!$J$5:$T$1165,17,0)</f>
        <v>#N/A</v>
      </c>
      <c r="M1073" s="46"/>
      <c r="N1073" s="22"/>
      <c r="Q1073" s="1">
        <f>+IFERROR(VLOOKUP(C1073,#REF!,3,0),0)</f>
        <v>0</v>
      </c>
      <c r="T1073" s="1" t="e">
        <f>VLOOKUP(F:F,[1]PdC!$F$5:$AE$1164,31,0)</f>
        <v>#REF!</v>
      </c>
      <c r="W1073" s="33"/>
    </row>
    <row r="1074" spans="1:23" ht="15" customHeight="1" x14ac:dyDescent="0.25">
      <c r="A1074" s="92" t="s">
        <v>2332</v>
      </c>
      <c r="B1074" s="29" t="s">
        <v>8</v>
      </c>
      <c r="C1074" s="70" t="s">
        <v>2314</v>
      </c>
      <c r="D1074" s="70">
        <v>74210000160</v>
      </c>
      <c r="E1074" s="30" t="s">
        <v>2373</v>
      </c>
      <c r="F1074" s="30" t="s">
        <v>2373</v>
      </c>
      <c r="G1074" s="31" t="s">
        <v>2374</v>
      </c>
      <c r="H1074" s="29" t="s">
        <v>18</v>
      </c>
      <c r="I1074" s="63">
        <v>0</v>
      </c>
      <c r="J1074" s="63"/>
      <c r="K1074" s="63">
        <v>0</v>
      </c>
      <c r="L1074" s="33" t="e">
        <f>VLOOKUP(F:F,[1]PdC!$J$5:$T$1165,17,0)</f>
        <v>#N/A</v>
      </c>
      <c r="M1074" s="46"/>
      <c r="N1074" s="22"/>
      <c r="Q1074" s="1">
        <f>+IFERROR(VLOOKUP(C1074,#REF!,3,0),0)</f>
        <v>0</v>
      </c>
      <c r="T1074" s="1" t="e">
        <f>VLOOKUP(F:F,[1]PdC!$F$5:$AE$1164,31,0)</f>
        <v>#REF!</v>
      </c>
      <c r="W1074" s="33"/>
    </row>
    <row r="1075" spans="1:23" ht="15" customHeight="1" x14ac:dyDescent="0.25">
      <c r="A1075" s="92" t="s">
        <v>2332</v>
      </c>
      <c r="B1075" s="29" t="s">
        <v>8</v>
      </c>
      <c r="C1075" s="70" t="s">
        <v>2314</v>
      </c>
      <c r="D1075" s="70">
        <v>74210000165</v>
      </c>
      <c r="E1075" s="30" t="s">
        <v>2375</v>
      </c>
      <c r="F1075" s="30" t="s">
        <v>2375</v>
      </c>
      <c r="G1075" s="31" t="s">
        <v>2376</v>
      </c>
      <c r="H1075" s="29" t="s">
        <v>18</v>
      </c>
      <c r="I1075" s="63">
        <v>0</v>
      </c>
      <c r="J1075" s="63"/>
      <c r="K1075" s="63">
        <v>0</v>
      </c>
      <c r="L1075" s="33" t="e">
        <f>VLOOKUP(F:F,[1]PdC!$J$5:$T$1165,17,0)</f>
        <v>#N/A</v>
      </c>
      <c r="M1075" s="46"/>
      <c r="N1075" s="22"/>
      <c r="Q1075" s="1">
        <f>+IFERROR(VLOOKUP(C1075,#REF!,3,0),0)</f>
        <v>0</v>
      </c>
      <c r="T1075" s="1" t="e">
        <f>VLOOKUP(F:F,[1]PdC!$F$5:$AE$1164,31,0)</f>
        <v>#REF!</v>
      </c>
      <c r="W1075" s="33"/>
    </row>
    <row r="1076" spans="1:23" ht="15" customHeight="1" x14ac:dyDescent="0.25">
      <c r="A1076" s="92" t="s">
        <v>2332</v>
      </c>
      <c r="B1076" s="29" t="s">
        <v>8</v>
      </c>
      <c r="C1076" s="70" t="s">
        <v>2314</v>
      </c>
      <c r="D1076" s="70">
        <v>74210000170</v>
      </c>
      <c r="E1076" s="30" t="s">
        <v>2377</v>
      </c>
      <c r="F1076" s="30" t="s">
        <v>2377</v>
      </c>
      <c r="G1076" s="31" t="s">
        <v>2378</v>
      </c>
      <c r="H1076" s="29" t="s">
        <v>18</v>
      </c>
      <c r="I1076" s="63">
        <v>0</v>
      </c>
      <c r="J1076" s="63"/>
      <c r="K1076" s="63">
        <v>0</v>
      </c>
      <c r="L1076" s="33" t="e">
        <f>VLOOKUP(F:F,[1]PdC!$J$5:$T$1165,17,0)</f>
        <v>#N/A</v>
      </c>
      <c r="M1076" s="46"/>
      <c r="N1076" s="22"/>
      <c r="Q1076" s="1">
        <f>+IFERROR(VLOOKUP(C1076,#REF!,3,0),0)</f>
        <v>0</v>
      </c>
      <c r="T1076" s="1" t="e">
        <f>VLOOKUP(F:F,[1]PdC!$F$5:$AE$1164,31,0)</f>
        <v>#REF!</v>
      </c>
      <c r="W1076" s="33"/>
    </row>
    <row r="1077" spans="1:23" ht="15" customHeight="1" x14ac:dyDescent="0.25">
      <c r="A1077" s="92" t="s">
        <v>2332</v>
      </c>
      <c r="B1077" s="29" t="s">
        <v>8</v>
      </c>
      <c r="C1077" s="70" t="s">
        <v>2314</v>
      </c>
      <c r="D1077" s="70">
        <v>74210000175</v>
      </c>
      <c r="E1077" s="30" t="s">
        <v>2379</v>
      </c>
      <c r="F1077" s="30" t="s">
        <v>2379</v>
      </c>
      <c r="G1077" s="31" t="s">
        <v>2380</v>
      </c>
      <c r="H1077" s="29" t="s">
        <v>18</v>
      </c>
      <c r="I1077" s="63">
        <v>0</v>
      </c>
      <c r="J1077" s="63"/>
      <c r="K1077" s="63">
        <v>0</v>
      </c>
      <c r="L1077" s="33" t="e">
        <f>VLOOKUP(F:F,[1]PdC!$J$5:$T$1165,17,0)</f>
        <v>#N/A</v>
      </c>
      <c r="M1077" s="46"/>
      <c r="N1077" s="22"/>
      <c r="Q1077" s="1">
        <f>+IFERROR(VLOOKUP(C1077,#REF!,3,0),0)</f>
        <v>0</v>
      </c>
      <c r="T1077" s="1" t="e">
        <f>VLOOKUP(F:F,[1]PdC!$F$5:$AE$1164,31,0)</f>
        <v>#REF!</v>
      </c>
      <c r="W1077" s="33"/>
    </row>
    <row r="1078" spans="1:23" ht="15" customHeight="1" x14ac:dyDescent="0.25">
      <c r="A1078" s="92" t="s">
        <v>2332</v>
      </c>
      <c r="B1078" s="29" t="s">
        <v>8</v>
      </c>
      <c r="C1078" s="70" t="s">
        <v>2314</v>
      </c>
      <c r="D1078" s="70">
        <v>74210000180</v>
      </c>
      <c r="E1078" s="30" t="s">
        <v>2381</v>
      </c>
      <c r="F1078" s="30" t="s">
        <v>2381</v>
      </c>
      <c r="G1078" s="31" t="s">
        <v>2382</v>
      </c>
      <c r="H1078" s="29" t="s">
        <v>18</v>
      </c>
      <c r="I1078" s="63">
        <v>0</v>
      </c>
      <c r="J1078" s="63"/>
      <c r="K1078" s="63">
        <v>0</v>
      </c>
      <c r="L1078" s="33" t="e">
        <f>VLOOKUP(F:F,[1]PdC!$J$5:$T$1165,17,0)</f>
        <v>#N/A</v>
      </c>
      <c r="M1078" s="40"/>
      <c r="N1078" s="22"/>
      <c r="Q1078" s="1">
        <f>+IFERROR(VLOOKUP(C1078,#REF!,3,0),0)</f>
        <v>0</v>
      </c>
      <c r="T1078" s="1" t="e">
        <f>VLOOKUP(F:F,[1]PdC!$F$5:$AE$1164,31,0)</f>
        <v>#REF!</v>
      </c>
      <c r="W1078" s="33"/>
    </row>
    <row r="1079" spans="1:23" ht="15" customHeight="1" x14ac:dyDescent="0.25">
      <c r="A1079" s="92" t="s">
        <v>2332</v>
      </c>
      <c r="B1079" s="29" t="s">
        <v>8</v>
      </c>
      <c r="C1079" s="70" t="s">
        <v>2314</v>
      </c>
      <c r="D1079" s="70">
        <v>74210000185</v>
      </c>
      <c r="E1079" s="30" t="s">
        <v>2383</v>
      </c>
      <c r="F1079" s="30" t="s">
        <v>2383</v>
      </c>
      <c r="G1079" s="31" t="s">
        <v>2384</v>
      </c>
      <c r="H1079" s="29" t="s">
        <v>18</v>
      </c>
      <c r="I1079" s="63">
        <v>0</v>
      </c>
      <c r="J1079" s="63"/>
      <c r="K1079" s="63">
        <v>0</v>
      </c>
      <c r="L1079" s="33" t="e">
        <f>VLOOKUP(F:F,[1]PdC!$J$5:$T$1165,17,0)</f>
        <v>#N/A</v>
      </c>
      <c r="M1079" s="46"/>
      <c r="N1079" s="22"/>
      <c r="Q1079" s="1">
        <f>+IFERROR(VLOOKUP(C1079,#REF!,3,0),0)</f>
        <v>0</v>
      </c>
      <c r="T1079" s="1" t="e">
        <f>VLOOKUP(F:F,[1]PdC!$F$5:$AE$1164,31,0)</f>
        <v>#N/A</v>
      </c>
      <c r="W1079" s="33"/>
    </row>
    <row r="1080" spans="1:23" ht="15" customHeight="1" x14ac:dyDescent="0.25">
      <c r="A1080" s="16"/>
      <c r="B1080" s="29" t="s">
        <v>8</v>
      </c>
      <c r="C1080" s="70" t="s">
        <v>2314</v>
      </c>
      <c r="D1080" s="70">
        <v>74210000190</v>
      </c>
      <c r="E1080" s="30" t="s">
        <v>2385</v>
      </c>
      <c r="F1080" s="30" t="s">
        <v>2385</v>
      </c>
      <c r="G1080" s="31" t="s">
        <v>2386</v>
      </c>
      <c r="H1080" s="29" t="s">
        <v>18</v>
      </c>
      <c r="I1080" s="63">
        <v>0</v>
      </c>
      <c r="J1080" s="63">
        <v>0</v>
      </c>
      <c r="K1080" s="63">
        <v>0</v>
      </c>
      <c r="L1080" s="33" t="e">
        <f>VLOOKUP(F:F,[1]PdC!$J$5:$T$1165,17,0)</f>
        <v>#N/A</v>
      </c>
      <c r="M1080" s="46"/>
      <c r="N1080" s="22"/>
      <c r="Q1080" s="1">
        <f>+IFERROR(VLOOKUP(C1080,#REF!,3,0),0)</f>
        <v>0</v>
      </c>
      <c r="T1080" s="1" t="e">
        <f>VLOOKUP(F:F,[1]PdC!$F$5:$AE$1164,31,0)</f>
        <v>#REF!</v>
      </c>
      <c r="W1080" s="33"/>
    </row>
    <row r="1081" spans="1:23" ht="15" customHeight="1" x14ac:dyDescent="0.25">
      <c r="A1081" s="92" t="s">
        <v>2332</v>
      </c>
      <c r="B1081" s="64" t="s">
        <v>14</v>
      </c>
      <c r="C1081" s="65"/>
      <c r="D1081" s="65">
        <v>745</v>
      </c>
      <c r="E1081" s="66" t="s">
        <v>2387</v>
      </c>
      <c r="F1081" s="66" t="s">
        <v>2387</v>
      </c>
      <c r="G1081" s="67" t="s">
        <v>2388</v>
      </c>
      <c r="H1081" s="67" t="s">
        <v>11</v>
      </c>
      <c r="I1081" s="68">
        <v>0</v>
      </c>
      <c r="J1081" s="68"/>
      <c r="K1081" s="68">
        <v>0</v>
      </c>
      <c r="L1081" s="33" t="e">
        <f>VLOOKUP(F:F,[1]PdC!$J$5:$T$1165,17,0)</f>
        <v>#N/A</v>
      </c>
      <c r="M1081" s="40"/>
      <c r="N1081" s="22"/>
      <c r="Q1081" s="1">
        <f>+IFERROR(VLOOKUP(C1081,#REF!,3,0),0)</f>
        <v>0</v>
      </c>
      <c r="T1081" s="1" t="e">
        <f>VLOOKUP(F:F,[1]PdC!$F$5:$AE$1164,31,0)</f>
        <v>#REF!</v>
      </c>
      <c r="W1081" s="33"/>
    </row>
    <row r="1082" spans="1:23" ht="15" customHeight="1" x14ac:dyDescent="0.25">
      <c r="A1082" s="92" t="s">
        <v>2332</v>
      </c>
      <c r="B1082" s="23" t="s">
        <v>14</v>
      </c>
      <c r="C1082" s="24"/>
      <c r="D1082" s="24">
        <v>745100</v>
      </c>
      <c r="E1082" s="25" t="s">
        <v>2389</v>
      </c>
      <c r="F1082" s="25" t="s">
        <v>2389</v>
      </c>
      <c r="G1082" s="26" t="s">
        <v>2390</v>
      </c>
      <c r="H1082" s="26" t="s">
        <v>11</v>
      </c>
      <c r="I1082" s="27">
        <v>0</v>
      </c>
      <c r="J1082" s="27"/>
      <c r="K1082" s="27">
        <v>0</v>
      </c>
      <c r="L1082" s="33" t="e">
        <f>VLOOKUP(F:F,[1]PdC!$J$5:$T$1165,17,0)</f>
        <v>#N/A</v>
      </c>
      <c r="M1082" s="40"/>
      <c r="N1082" s="22"/>
      <c r="Q1082" s="1">
        <f>+IFERROR(VLOOKUP(C1082,#REF!,3,0),0)</f>
        <v>0</v>
      </c>
      <c r="T1082" s="1" t="e">
        <f>VLOOKUP(F:F,[1]PdC!$F$5:$AE$1164,31,0)</f>
        <v>#REF!</v>
      </c>
      <c r="W1082" s="33"/>
    </row>
    <row r="1083" spans="1:23" ht="15" customHeight="1" x14ac:dyDescent="0.25">
      <c r="A1083" s="92" t="s">
        <v>2332</v>
      </c>
      <c r="B1083" s="29" t="s">
        <v>14</v>
      </c>
      <c r="C1083" s="70" t="s">
        <v>2391</v>
      </c>
      <c r="D1083" s="70">
        <v>74510000006</v>
      </c>
      <c r="E1083" s="30" t="s">
        <v>2392</v>
      </c>
      <c r="F1083" s="30" t="s">
        <v>2392</v>
      </c>
      <c r="G1083" s="31" t="s">
        <v>2393</v>
      </c>
      <c r="H1083" s="29" t="s">
        <v>18</v>
      </c>
      <c r="I1083" s="63">
        <v>0</v>
      </c>
      <c r="J1083" s="63"/>
      <c r="K1083" s="63">
        <v>0</v>
      </c>
      <c r="L1083" s="33" t="e">
        <f>VLOOKUP(F:F,[1]PdC!$J$5:$T$1165,17,0)</f>
        <v>#N/A</v>
      </c>
      <c r="M1083" s="46"/>
      <c r="N1083" s="22"/>
      <c r="Q1083" s="1">
        <f>+IFERROR(VLOOKUP(C1083,#REF!,3,0),0)</f>
        <v>0</v>
      </c>
      <c r="T1083" s="1" t="e">
        <f>VLOOKUP(F:F,[1]PdC!$F$5:$AE$1164,31,0)</f>
        <v>#REF!</v>
      </c>
      <c r="W1083" s="33"/>
    </row>
    <row r="1084" spans="1:23" ht="15" customHeight="1" x14ac:dyDescent="0.25">
      <c r="A1084" s="92" t="s">
        <v>2332</v>
      </c>
      <c r="B1084" s="29" t="s">
        <v>14</v>
      </c>
      <c r="C1084" s="70" t="s">
        <v>2391</v>
      </c>
      <c r="D1084" s="62" t="s">
        <v>21</v>
      </c>
      <c r="E1084" s="30" t="s">
        <v>2394</v>
      </c>
      <c r="F1084" s="30" t="s">
        <v>2394</v>
      </c>
      <c r="G1084" s="31" t="s">
        <v>2395</v>
      </c>
      <c r="H1084" s="29" t="s">
        <v>18</v>
      </c>
      <c r="I1084" s="63">
        <v>0</v>
      </c>
      <c r="J1084" s="63"/>
      <c r="K1084" s="63">
        <v>0</v>
      </c>
      <c r="L1084" s="33" t="e">
        <f>VLOOKUP(F:F,[1]PdC!$J$5:$T$1165,17,0)</f>
        <v>#N/A</v>
      </c>
      <c r="M1084" s="46"/>
      <c r="N1084" s="22"/>
      <c r="Q1084" s="1">
        <f>+IFERROR(VLOOKUP(C1084,#REF!,3,0),0)</f>
        <v>0</v>
      </c>
      <c r="T1084" s="1" t="e">
        <f>VLOOKUP(F:F,[1]PdC!$F$5:$AE$1164,31,0)</f>
        <v>#N/A</v>
      </c>
      <c r="W1084" s="33"/>
    </row>
    <row r="1085" spans="1:23" ht="15" customHeight="1" x14ac:dyDescent="0.25">
      <c r="A1085" s="92" t="s">
        <v>2332</v>
      </c>
      <c r="B1085" s="29" t="s">
        <v>14</v>
      </c>
      <c r="C1085" s="70" t="s">
        <v>2391</v>
      </c>
      <c r="D1085" s="70">
        <v>74510000008</v>
      </c>
      <c r="E1085" s="30" t="s">
        <v>2396</v>
      </c>
      <c r="F1085" s="30" t="s">
        <v>2396</v>
      </c>
      <c r="G1085" s="31" t="s">
        <v>2397</v>
      </c>
      <c r="H1085" s="29" t="s">
        <v>18</v>
      </c>
      <c r="I1085" s="63">
        <v>0</v>
      </c>
      <c r="J1085" s="63"/>
      <c r="K1085" s="63">
        <v>0</v>
      </c>
      <c r="L1085" s="33" t="e">
        <f>VLOOKUP(F:F,[1]PdC!$J$5:$T$1165,17,0)</f>
        <v>#N/A</v>
      </c>
      <c r="M1085" s="40"/>
      <c r="N1085" s="22"/>
      <c r="Q1085" s="1">
        <f>+IFERROR(VLOOKUP(C1085,#REF!,3,0),0)</f>
        <v>0</v>
      </c>
      <c r="T1085" s="1" t="e">
        <f>VLOOKUP(F:F,[1]PdC!$F$5:$AE$1164,31,0)</f>
        <v>#REF!</v>
      </c>
      <c r="W1085" s="33"/>
    </row>
    <row r="1086" spans="1:23" ht="15" customHeight="1" x14ac:dyDescent="0.25">
      <c r="A1086" s="92" t="s">
        <v>2332</v>
      </c>
      <c r="B1086" s="29" t="s">
        <v>14</v>
      </c>
      <c r="C1086" s="70" t="s">
        <v>2391</v>
      </c>
      <c r="D1086" s="70">
        <v>74510000009</v>
      </c>
      <c r="E1086" s="30" t="s">
        <v>2398</v>
      </c>
      <c r="F1086" s="30" t="s">
        <v>2398</v>
      </c>
      <c r="G1086" s="31" t="s">
        <v>2399</v>
      </c>
      <c r="H1086" s="29" t="s">
        <v>18</v>
      </c>
      <c r="I1086" s="63">
        <v>0</v>
      </c>
      <c r="J1086" s="63"/>
      <c r="K1086" s="63">
        <v>0</v>
      </c>
      <c r="L1086" s="33" t="e">
        <f>VLOOKUP(F:F,[1]PdC!$J$5:$T$1165,17,0)</f>
        <v>#N/A</v>
      </c>
      <c r="M1086" s="40"/>
      <c r="N1086" s="22"/>
      <c r="Q1086" s="1">
        <f>+IFERROR(VLOOKUP(C1086,#REF!,3,0),0)</f>
        <v>0</v>
      </c>
      <c r="T1086" s="1" t="e">
        <f>VLOOKUP(F:F,[1]PdC!$F$5:$AE$1164,31,0)</f>
        <v>#REF!</v>
      </c>
      <c r="W1086" s="33"/>
    </row>
    <row r="1087" spans="1:23" ht="15" customHeight="1" x14ac:dyDescent="0.25">
      <c r="A1087" s="92" t="s">
        <v>2332</v>
      </c>
      <c r="B1087" s="29" t="s">
        <v>14</v>
      </c>
      <c r="C1087" s="70" t="s">
        <v>2391</v>
      </c>
      <c r="D1087" s="70">
        <v>74510000011</v>
      </c>
      <c r="E1087" s="30" t="s">
        <v>2400</v>
      </c>
      <c r="F1087" s="30" t="s">
        <v>2400</v>
      </c>
      <c r="G1087" s="31" t="s">
        <v>2401</v>
      </c>
      <c r="H1087" s="29" t="s">
        <v>18</v>
      </c>
      <c r="I1087" s="63">
        <v>0</v>
      </c>
      <c r="J1087" s="63"/>
      <c r="K1087" s="63">
        <v>0</v>
      </c>
      <c r="L1087" s="33" t="e">
        <f>VLOOKUP(F:F,[1]PdC!$J$5:$T$1165,17,0)</f>
        <v>#N/A</v>
      </c>
      <c r="M1087" s="40"/>
      <c r="N1087" s="22"/>
      <c r="Q1087" s="1">
        <f>+IFERROR(VLOOKUP(C1087,#REF!,3,0),0)</f>
        <v>0</v>
      </c>
      <c r="T1087" s="1" t="e">
        <f>VLOOKUP(F:F,[1]PdC!$F$5:$AE$1164,31,0)</f>
        <v>#REF!</v>
      </c>
      <c r="W1087" s="33"/>
    </row>
    <row r="1088" spans="1:23" ht="15" customHeight="1" x14ac:dyDescent="0.25">
      <c r="A1088" s="92" t="s">
        <v>2332</v>
      </c>
      <c r="B1088" s="29" t="s">
        <v>14</v>
      </c>
      <c r="C1088" s="70" t="s">
        <v>2391</v>
      </c>
      <c r="D1088" s="70">
        <v>74510000014</v>
      </c>
      <c r="E1088" s="30" t="s">
        <v>2402</v>
      </c>
      <c r="F1088" s="30" t="s">
        <v>2402</v>
      </c>
      <c r="G1088" s="31" t="s">
        <v>2403</v>
      </c>
      <c r="H1088" s="29" t="s">
        <v>18</v>
      </c>
      <c r="I1088" s="63">
        <v>0</v>
      </c>
      <c r="J1088" s="63"/>
      <c r="K1088" s="63">
        <v>0</v>
      </c>
      <c r="L1088" s="33" t="e">
        <f>VLOOKUP(F:F,[1]PdC!$J$5:$T$1165,17,0)</f>
        <v>#N/A</v>
      </c>
      <c r="M1088" s="40"/>
      <c r="N1088" s="22"/>
      <c r="Q1088" s="1">
        <f>+IFERROR(VLOOKUP(C1088,#REF!,3,0),0)</f>
        <v>0</v>
      </c>
      <c r="T1088" s="1" t="e">
        <f>VLOOKUP(F:F,[1]PdC!$F$5:$AE$1164,31,0)</f>
        <v>#REF!</v>
      </c>
      <c r="W1088" s="33"/>
    </row>
    <row r="1089" spans="1:23" ht="15" customHeight="1" x14ac:dyDescent="0.25">
      <c r="A1089" s="92" t="s">
        <v>2332</v>
      </c>
      <c r="B1089" s="29" t="s">
        <v>14</v>
      </c>
      <c r="C1089" s="70" t="s">
        <v>2391</v>
      </c>
      <c r="D1089" s="70">
        <v>74510000016</v>
      </c>
      <c r="E1089" s="30" t="s">
        <v>2404</v>
      </c>
      <c r="F1089" s="30" t="s">
        <v>2404</v>
      </c>
      <c r="G1089" s="31" t="s">
        <v>2405</v>
      </c>
      <c r="H1089" s="29" t="s">
        <v>18</v>
      </c>
      <c r="I1089" s="63">
        <v>0</v>
      </c>
      <c r="J1089" s="63"/>
      <c r="K1089" s="63">
        <v>0</v>
      </c>
      <c r="L1089" s="33" t="e">
        <f>VLOOKUP(F:F,[1]PdC!$J$5:$T$1165,17,0)</f>
        <v>#N/A</v>
      </c>
      <c r="M1089" s="40"/>
      <c r="N1089" s="22"/>
      <c r="Q1089" s="1">
        <f>+IFERROR(VLOOKUP(C1089,#REF!,3,0),0)</f>
        <v>0</v>
      </c>
      <c r="T1089" s="1" t="e">
        <f>VLOOKUP(F:F,[1]PdC!$F$5:$AE$1164,31,0)</f>
        <v>#REF!</v>
      </c>
      <c r="W1089" s="33"/>
    </row>
    <row r="1090" spans="1:23" ht="15" customHeight="1" x14ac:dyDescent="0.25">
      <c r="A1090" s="92" t="s">
        <v>2332</v>
      </c>
      <c r="B1090" s="29" t="s">
        <v>14</v>
      </c>
      <c r="C1090" s="70" t="s">
        <v>2391</v>
      </c>
      <c r="D1090" s="62" t="s">
        <v>21</v>
      </c>
      <c r="E1090" s="30" t="s">
        <v>2406</v>
      </c>
      <c r="F1090" s="30" t="s">
        <v>2406</v>
      </c>
      <c r="G1090" s="31" t="s">
        <v>2407</v>
      </c>
      <c r="H1090" s="29" t="s">
        <v>18</v>
      </c>
      <c r="I1090" s="63">
        <v>0</v>
      </c>
      <c r="J1090" s="63"/>
      <c r="K1090" s="63">
        <v>0</v>
      </c>
      <c r="L1090" s="33" t="e">
        <f>VLOOKUP(F:F,[1]PdC!$J$5:$T$1165,17,0)</f>
        <v>#N/A</v>
      </c>
      <c r="M1090" s="46"/>
      <c r="N1090" s="22"/>
      <c r="Q1090" s="1">
        <f>+IFERROR(VLOOKUP(C1090,#REF!,3,0),0)</f>
        <v>0</v>
      </c>
      <c r="T1090" s="1" t="e">
        <f>VLOOKUP(F:F,[1]PdC!$F$5:$AE$1164,31,0)</f>
        <v>#REF!</v>
      </c>
      <c r="W1090" s="33"/>
    </row>
    <row r="1091" spans="1:23" ht="15" customHeight="1" x14ac:dyDescent="0.25">
      <c r="A1091" s="92" t="s">
        <v>2332</v>
      </c>
      <c r="B1091" s="29" t="s">
        <v>14</v>
      </c>
      <c r="C1091" s="70" t="s">
        <v>2408</v>
      </c>
      <c r="D1091" s="70">
        <v>74510000020</v>
      </c>
      <c r="E1091" s="30" t="s">
        <v>2409</v>
      </c>
      <c r="F1091" s="30" t="s">
        <v>2409</v>
      </c>
      <c r="G1091" s="31" t="s">
        <v>2410</v>
      </c>
      <c r="H1091" s="29" t="s">
        <v>18</v>
      </c>
      <c r="I1091" s="63">
        <v>0</v>
      </c>
      <c r="J1091" s="63"/>
      <c r="K1091" s="63">
        <v>0</v>
      </c>
      <c r="L1091" s="33" t="e">
        <f>VLOOKUP(F:F,[1]PdC!$J$5:$T$1165,17,0)</f>
        <v>#N/A</v>
      </c>
      <c r="M1091" s="46"/>
      <c r="N1091" s="22"/>
      <c r="Q1091" s="1">
        <f>+IFERROR(VLOOKUP(C1091,#REF!,3,0),0)</f>
        <v>0</v>
      </c>
      <c r="T1091" s="1" t="e">
        <f>VLOOKUP(F:F,[1]PdC!$F$5:$AE$1164,31,0)</f>
        <v>#REF!</v>
      </c>
      <c r="W1091" s="33"/>
    </row>
    <row r="1092" spans="1:23" ht="15" customHeight="1" x14ac:dyDescent="0.25">
      <c r="A1092" s="92" t="s">
        <v>2332</v>
      </c>
      <c r="B1092" s="29" t="s">
        <v>14</v>
      </c>
      <c r="C1092" s="70" t="s">
        <v>2411</v>
      </c>
      <c r="D1092" s="70">
        <v>74510000025</v>
      </c>
      <c r="E1092" s="30" t="s">
        <v>2412</v>
      </c>
      <c r="F1092" s="30" t="s">
        <v>2412</v>
      </c>
      <c r="G1092" s="31" t="s">
        <v>2413</v>
      </c>
      <c r="H1092" s="29" t="s">
        <v>18</v>
      </c>
      <c r="I1092" s="63">
        <v>0</v>
      </c>
      <c r="J1092" s="63"/>
      <c r="K1092" s="63">
        <v>0</v>
      </c>
      <c r="L1092" s="33" t="e">
        <f>VLOOKUP(F:F,[1]PdC!$J$5:$T$1165,17,0)</f>
        <v>#N/A</v>
      </c>
      <c r="M1092" s="46"/>
      <c r="N1092" s="22"/>
      <c r="Q1092" s="1">
        <f>+IFERROR(VLOOKUP(C1092,#REF!,3,0),0)</f>
        <v>0</v>
      </c>
      <c r="T1092" s="1" t="e">
        <f>VLOOKUP(F:F,[1]PdC!$F$5:$AE$1164,31,0)</f>
        <v>#REF!</v>
      </c>
      <c r="W1092" s="33"/>
    </row>
    <row r="1093" spans="1:23" ht="15" customHeight="1" x14ac:dyDescent="0.25">
      <c r="A1093" s="92" t="s">
        <v>2332</v>
      </c>
      <c r="B1093" s="29" t="s">
        <v>14</v>
      </c>
      <c r="C1093" s="70" t="s">
        <v>2411</v>
      </c>
      <c r="D1093" s="70">
        <v>74510000030</v>
      </c>
      <c r="E1093" s="30" t="s">
        <v>2414</v>
      </c>
      <c r="F1093" s="30" t="s">
        <v>2414</v>
      </c>
      <c r="G1093" s="31" t="s">
        <v>2415</v>
      </c>
      <c r="H1093" s="29" t="s">
        <v>18</v>
      </c>
      <c r="I1093" s="63">
        <v>0</v>
      </c>
      <c r="J1093" s="63"/>
      <c r="K1093" s="63">
        <v>0</v>
      </c>
      <c r="L1093" s="33" t="e">
        <f>VLOOKUP(F:F,[1]PdC!$J$5:$T$1165,17,0)</f>
        <v>#N/A</v>
      </c>
      <c r="M1093" s="46"/>
      <c r="N1093" s="22"/>
      <c r="Q1093" s="1">
        <f>+IFERROR(VLOOKUP(C1093,#REF!,3,0),0)</f>
        <v>0</v>
      </c>
      <c r="T1093" s="1" t="e">
        <f>VLOOKUP(F:F,[1]PdC!$F$5:$AE$1164,31,0)</f>
        <v>#REF!</v>
      </c>
      <c r="W1093" s="33"/>
    </row>
    <row r="1094" spans="1:23" ht="15" customHeight="1" x14ac:dyDescent="0.25">
      <c r="A1094" s="92" t="s">
        <v>2332</v>
      </c>
      <c r="B1094" s="29" t="s">
        <v>14</v>
      </c>
      <c r="C1094" s="70" t="s">
        <v>2416</v>
      </c>
      <c r="D1094" s="70">
        <v>74510000036</v>
      </c>
      <c r="E1094" s="30" t="s">
        <v>2417</v>
      </c>
      <c r="F1094" s="30" t="s">
        <v>2417</v>
      </c>
      <c r="G1094" s="31" t="s">
        <v>2418</v>
      </c>
      <c r="H1094" s="29" t="s">
        <v>18</v>
      </c>
      <c r="I1094" s="63">
        <v>0</v>
      </c>
      <c r="J1094" s="63"/>
      <c r="K1094" s="63">
        <v>0</v>
      </c>
      <c r="L1094" s="33" t="e">
        <f>VLOOKUP(F:F,[1]PdC!$J$5:$T$1165,17,0)</f>
        <v>#N/A</v>
      </c>
      <c r="M1094" s="46"/>
      <c r="N1094" s="22"/>
      <c r="Q1094" s="1">
        <f>+IFERROR(VLOOKUP(C1094,#REF!,3,0),0)</f>
        <v>0</v>
      </c>
      <c r="T1094" s="1" t="e">
        <f>VLOOKUP(F:F,[1]PdC!$F$5:$AE$1164,31,0)</f>
        <v>#REF!</v>
      </c>
      <c r="W1094" s="33"/>
    </row>
    <row r="1095" spans="1:23" ht="15" customHeight="1" x14ac:dyDescent="0.25">
      <c r="A1095" s="92" t="s">
        <v>2332</v>
      </c>
      <c r="B1095" s="29" t="s">
        <v>14</v>
      </c>
      <c r="C1095" s="70" t="s">
        <v>2419</v>
      </c>
      <c r="D1095" s="70">
        <v>74510000039</v>
      </c>
      <c r="E1095" s="30" t="s">
        <v>2420</v>
      </c>
      <c r="F1095" s="30" t="s">
        <v>2420</v>
      </c>
      <c r="G1095" s="31" t="s">
        <v>2421</v>
      </c>
      <c r="H1095" s="29" t="s">
        <v>18</v>
      </c>
      <c r="I1095" s="63">
        <v>0</v>
      </c>
      <c r="J1095" s="63"/>
      <c r="K1095" s="63">
        <v>0</v>
      </c>
      <c r="L1095" s="33" t="e">
        <f>VLOOKUP(F:F,[1]PdC!$J$5:$T$1165,17,0)</f>
        <v>#N/A</v>
      </c>
      <c r="M1095" s="46"/>
      <c r="N1095" s="22"/>
      <c r="Q1095" s="1">
        <f>+IFERROR(VLOOKUP(C1095,#REF!,3,0),0)</f>
        <v>0</v>
      </c>
      <c r="T1095" s="1" t="e">
        <f>VLOOKUP(F:F,[1]PdC!$F$5:$AE$1164,31,0)</f>
        <v>#REF!</v>
      </c>
      <c r="W1095" s="33"/>
    </row>
    <row r="1096" spans="1:23" ht="15" customHeight="1" x14ac:dyDescent="0.25">
      <c r="A1096" s="92" t="s">
        <v>2332</v>
      </c>
      <c r="B1096" s="29" t="s">
        <v>14</v>
      </c>
      <c r="C1096" s="70" t="s">
        <v>2416</v>
      </c>
      <c r="D1096" s="70">
        <v>74510000040</v>
      </c>
      <c r="E1096" s="30" t="s">
        <v>2422</v>
      </c>
      <c r="F1096" s="30" t="s">
        <v>2422</v>
      </c>
      <c r="G1096" s="31" t="s">
        <v>2423</v>
      </c>
      <c r="H1096" s="29" t="s">
        <v>18</v>
      </c>
      <c r="I1096" s="63">
        <v>0</v>
      </c>
      <c r="J1096" s="63"/>
      <c r="K1096" s="63">
        <v>0</v>
      </c>
      <c r="L1096" s="33" t="e">
        <f>VLOOKUP(F:F,[1]PdC!$J$5:$T$1165,17,0)</f>
        <v>#N/A</v>
      </c>
      <c r="M1096" s="46"/>
      <c r="N1096" s="22"/>
      <c r="Q1096" s="1">
        <f>+IFERROR(VLOOKUP(C1096,#REF!,3,0),0)</f>
        <v>0</v>
      </c>
      <c r="T1096" s="1" t="e">
        <f>VLOOKUP(F:F,[1]PdC!$F$5:$AE$1164,31,0)</f>
        <v>#REF!</v>
      </c>
      <c r="W1096" s="33"/>
    </row>
    <row r="1097" spans="1:23" ht="15" customHeight="1" x14ac:dyDescent="0.25">
      <c r="A1097" s="16"/>
      <c r="B1097" s="29" t="s">
        <v>14</v>
      </c>
      <c r="C1097" s="70" t="s">
        <v>2391</v>
      </c>
      <c r="D1097" s="70">
        <v>74510000045</v>
      </c>
      <c r="E1097" s="30" t="s">
        <v>2424</v>
      </c>
      <c r="F1097" s="30" t="s">
        <v>2424</v>
      </c>
      <c r="G1097" s="31" t="s">
        <v>2425</v>
      </c>
      <c r="H1097" s="29" t="s">
        <v>18</v>
      </c>
      <c r="I1097" s="63">
        <v>0</v>
      </c>
      <c r="J1097" s="63">
        <v>0</v>
      </c>
      <c r="K1097" s="63">
        <v>0</v>
      </c>
      <c r="L1097" s="33" t="e">
        <f>VLOOKUP(F:F,[1]PdC!$J$5:$T$1165,17,0)</f>
        <v>#N/A</v>
      </c>
      <c r="M1097" s="46"/>
      <c r="N1097" s="22"/>
      <c r="Q1097" s="1">
        <f>+IFERROR(VLOOKUP(C1097,#REF!,3,0),0)</f>
        <v>0</v>
      </c>
      <c r="T1097" s="1" t="e">
        <f>VLOOKUP(F:F,[1]PdC!$F$5:$AE$1164,31,0)</f>
        <v>#REF!</v>
      </c>
      <c r="W1097" s="33"/>
    </row>
    <row r="1098" spans="1:23" ht="15" customHeight="1" x14ac:dyDescent="0.25">
      <c r="A1098" s="92" t="s">
        <v>2332</v>
      </c>
      <c r="B1098" s="29" t="s">
        <v>14</v>
      </c>
      <c r="C1098" s="70" t="s">
        <v>2416</v>
      </c>
      <c r="D1098" s="70">
        <v>74510000050</v>
      </c>
      <c r="E1098" s="30" t="s">
        <v>2426</v>
      </c>
      <c r="F1098" s="30" t="s">
        <v>2426</v>
      </c>
      <c r="G1098" s="31" t="s">
        <v>2427</v>
      </c>
      <c r="H1098" s="29" t="s">
        <v>18</v>
      </c>
      <c r="I1098" s="63">
        <v>0</v>
      </c>
      <c r="J1098" s="63"/>
      <c r="K1098" s="63">
        <v>0</v>
      </c>
      <c r="L1098" s="33" t="e">
        <f>VLOOKUP(F:F,[1]PdC!$J$5:$T$1165,17,0)</f>
        <v>#N/A</v>
      </c>
      <c r="M1098" s="46"/>
      <c r="N1098" s="22"/>
      <c r="Q1098" s="1">
        <f>+IFERROR(VLOOKUP(C1098,#REF!,3,0),0)</f>
        <v>0</v>
      </c>
      <c r="T1098" s="1" t="e">
        <f>VLOOKUP(F:F,[1]PdC!$F$5:$AE$1164,31,0)</f>
        <v>#REF!</v>
      </c>
      <c r="W1098" s="33"/>
    </row>
    <row r="1099" spans="1:23" ht="15" customHeight="1" x14ac:dyDescent="0.25">
      <c r="A1099" s="92" t="s">
        <v>2332</v>
      </c>
      <c r="B1099" s="29" t="s">
        <v>14</v>
      </c>
      <c r="C1099" s="70" t="s">
        <v>2416</v>
      </c>
      <c r="D1099" s="70">
        <v>74510000056</v>
      </c>
      <c r="E1099" s="30" t="s">
        <v>2428</v>
      </c>
      <c r="F1099" s="30" t="s">
        <v>2428</v>
      </c>
      <c r="G1099" s="31" t="s">
        <v>2429</v>
      </c>
      <c r="H1099" s="29" t="s">
        <v>18</v>
      </c>
      <c r="I1099" s="63">
        <v>0</v>
      </c>
      <c r="J1099" s="63"/>
      <c r="K1099" s="63">
        <v>0</v>
      </c>
      <c r="L1099" s="33" t="e">
        <f>VLOOKUP(F:F,[1]PdC!$J$5:$T$1165,17,0)</f>
        <v>#N/A</v>
      </c>
      <c r="M1099" s="46"/>
      <c r="N1099" s="22"/>
      <c r="Q1099" s="1">
        <f>+IFERROR(VLOOKUP(C1099,#REF!,3,0),0)</f>
        <v>0</v>
      </c>
      <c r="T1099" s="1" t="e">
        <f>VLOOKUP(F:F,[1]PdC!$F$5:$AE$1164,31,0)</f>
        <v>#REF!</v>
      </c>
      <c r="W1099" s="33"/>
    </row>
    <row r="1100" spans="1:23" ht="15" customHeight="1" x14ac:dyDescent="0.25">
      <c r="A1100" s="92" t="s">
        <v>2332</v>
      </c>
      <c r="B1100" s="29" t="s">
        <v>14</v>
      </c>
      <c r="C1100" s="70" t="s">
        <v>2416</v>
      </c>
      <c r="D1100" s="70">
        <v>74510000058</v>
      </c>
      <c r="E1100" s="30" t="s">
        <v>2430</v>
      </c>
      <c r="F1100" s="30" t="s">
        <v>2430</v>
      </c>
      <c r="G1100" s="31" t="s">
        <v>2431</v>
      </c>
      <c r="H1100" s="29" t="s">
        <v>18</v>
      </c>
      <c r="I1100" s="63">
        <v>0</v>
      </c>
      <c r="J1100" s="63"/>
      <c r="K1100" s="63">
        <v>0</v>
      </c>
      <c r="L1100" s="33" t="e">
        <f>VLOOKUP(F:F,[1]PdC!$J$5:$T$1165,17,0)</f>
        <v>#N/A</v>
      </c>
      <c r="M1100" s="46"/>
      <c r="N1100" s="22"/>
      <c r="Q1100" s="1">
        <f>+IFERROR(VLOOKUP(C1100,#REF!,3,0),0)</f>
        <v>0</v>
      </c>
      <c r="T1100" s="1" t="e">
        <f>VLOOKUP(F:F,[1]PdC!$F$5:$AE$1164,31,0)</f>
        <v>#REF!</v>
      </c>
      <c r="W1100" s="33"/>
    </row>
    <row r="1101" spans="1:23" ht="15" customHeight="1" x14ac:dyDescent="0.25">
      <c r="A1101" s="92" t="s">
        <v>2332</v>
      </c>
      <c r="B1101" s="29" t="s">
        <v>14</v>
      </c>
      <c r="C1101" s="70" t="s">
        <v>2416</v>
      </c>
      <c r="D1101" s="70">
        <v>74510000060</v>
      </c>
      <c r="E1101" s="30" t="s">
        <v>2432</v>
      </c>
      <c r="F1101" s="30" t="s">
        <v>2432</v>
      </c>
      <c r="G1101" s="31" t="s">
        <v>2433</v>
      </c>
      <c r="H1101" s="29" t="s">
        <v>18</v>
      </c>
      <c r="I1101" s="63">
        <v>0</v>
      </c>
      <c r="J1101" s="63"/>
      <c r="K1101" s="63">
        <v>0</v>
      </c>
      <c r="L1101" s="33" t="e">
        <f>VLOOKUP(F:F,[1]PdC!$J$5:$T$1165,17,0)</f>
        <v>#N/A</v>
      </c>
      <c r="M1101" s="46"/>
      <c r="N1101" s="22"/>
      <c r="Q1101" s="1">
        <f>+IFERROR(VLOOKUP(C1101,#REF!,3,0),0)</f>
        <v>0</v>
      </c>
      <c r="T1101" s="1" t="e">
        <f>VLOOKUP(F:F,[1]PdC!$F$5:$AE$1164,31,0)</f>
        <v>#REF!</v>
      </c>
      <c r="W1101" s="33"/>
    </row>
    <row r="1102" spans="1:23" ht="15" customHeight="1" x14ac:dyDescent="0.25">
      <c r="A1102" s="92" t="s">
        <v>2332</v>
      </c>
      <c r="B1102" s="29" t="s">
        <v>14</v>
      </c>
      <c r="C1102" s="70" t="s">
        <v>2416</v>
      </c>
      <c r="D1102" s="70">
        <v>74510000065</v>
      </c>
      <c r="E1102" s="30" t="s">
        <v>2434</v>
      </c>
      <c r="F1102" s="30" t="s">
        <v>2434</v>
      </c>
      <c r="G1102" s="31" t="s">
        <v>2435</v>
      </c>
      <c r="H1102" s="29" t="s">
        <v>18</v>
      </c>
      <c r="I1102" s="63">
        <v>0</v>
      </c>
      <c r="J1102" s="63"/>
      <c r="K1102" s="63">
        <v>0</v>
      </c>
      <c r="L1102" s="33" t="e">
        <f>VLOOKUP(F:F,[1]PdC!$J$5:$T$1165,17,0)</f>
        <v>#N/A</v>
      </c>
      <c r="M1102" s="46"/>
      <c r="N1102" s="22"/>
      <c r="Q1102" s="1">
        <f>+IFERROR(VLOOKUP(C1102,#REF!,3,0),0)</f>
        <v>0</v>
      </c>
      <c r="T1102" s="1" t="e">
        <f>VLOOKUP(F:F,[1]PdC!$F$5:$AE$1164,31,0)</f>
        <v>#REF!</v>
      </c>
      <c r="W1102" s="33"/>
    </row>
    <row r="1103" spans="1:23" ht="15" customHeight="1" x14ac:dyDescent="0.25">
      <c r="A1103" s="92" t="s">
        <v>2332</v>
      </c>
      <c r="B1103" s="29" t="s">
        <v>14</v>
      </c>
      <c r="C1103" s="70" t="s">
        <v>2436</v>
      </c>
      <c r="D1103" s="70">
        <v>74510000070</v>
      </c>
      <c r="E1103" s="30" t="s">
        <v>2437</v>
      </c>
      <c r="F1103" s="30" t="s">
        <v>2437</v>
      </c>
      <c r="G1103" s="31" t="s">
        <v>2438</v>
      </c>
      <c r="H1103" s="29" t="s">
        <v>18</v>
      </c>
      <c r="I1103" s="63">
        <v>0</v>
      </c>
      <c r="J1103" s="63"/>
      <c r="K1103" s="63">
        <v>0</v>
      </c>
      <c r="L1103" s="33" t="e">
        <f>VLOOKUP(F:F,[1]PdC!$J$5:$T$1165,17,0)</f>
        <v>#N/A</v>
      </c>
      <c r="M1103" s="46"/>
      <c r="N1103" s="22"/>
      <c r="Q1103" s="1">
        <f>+IFERROR(VLOOKUP(C1103,#REF!,3,0),0)</f>
        <v>0</v>
      </c>
      <c r="T1103" s="1" t="e">
        <f>VLOOKUP(F:F,[1]PdC!$F$5:$AE$1164,31,0)</f>
        <v>#REF!</v>
      </c>
      <c r="W1103" s="33"/>
    </row>
    <row r="1104" spans="1:23" ht="15" customHeight="1" x14ac:dyDescent="0.25">
      <c r="A1104" s="92" t="s">
        <v>2332</v>
      </c>
      <c r="B1104" s="29" t="s">
        <v>14</v>
      </c>
      <c r="C1104" s="70" t="s">
        <v>2436</v>
      </c>
      <c r="D1104" s="70">
        <v>74510000075</v>
      </c>
      <c r="E1104" s="30" t="s">
        <v>2439</v>
      </c>
      <c r="F1104" s="30" t="s">
        <v>2439</v>
      </c>
      <c r="G1104" s="31" t="s">
        <v>2440</v>
      </c>
      <c r="H1104" s="29" t="s">
        <v>18</v>
      </c>
      <c r="I1104" s="63">
        <v>0</v>
      </c>
      <c r="J1104" s="63"/>
      <c r="K1104" s="63">
        <v>0</v>
      </c>
      <c r="L1104" s="33" t="e">
        <f>VLOOKUP(F:F,[1]PdC!$J$5:$T$1165,17,0)</f>
        <v>#N/A</v>
      </c>
      <c r="M1104" s="46"/>
      <c r="N1104" s="22"/>
      <c r="Q1104" s="1">
        <f>+IFERROR(VLOOKUP(C1104,#REF!,3,0),0)</f>
        <v>0</v>
      </c>
      <c r="T1104" s="1" t="e">
        <f>VLOOKUP(F:F,[1]PdC!$F$5:$AE$1164,31,0)</f>
        <v>#REF!</v>
      </c>
      <c r="W1104" s="33"/>
    </row>
    <row r="1105" spans="1:23" ht="15" customHeight="1" x14ac:dyDescent="0.25">
      <c r="A1105" s="92" t="s">
        <v>2332</v>
      </c>
      <c r="B1105" s="29" t="s">
        <v>14</v>
      </c>
      <c r="C1105" s="70" t="s">
        <v>2441</v>
      </c>
      <c r="D1105" s="70">
        <v>74510000082</v>
      </c>
      <c r="E1105" s="30" t="s">
        <v>2442</v>
      </c>
      <c r="F1105" s="30" t="s">
        <v>2442</v>
      </c>
      <c r="G1105" s="31" t="s">
        <v>2443</v>
      </c>
      <c r="H1105" s="29" t="s">
        <v>18</v>
      </c>
      <c r="I1105" s="63">
        <v>0</v>
      </c>
      <c r="J1105" s="63"/>
      <c r="K1105" s="63">
        <v>0</v>
      </c>
      <c r="L1105" s="33" t="e">
        <f>VLOOKUP(F:F,[1]PdC!$J$5:$T$1165,17,0)</f>
        <v>#N/A</v>
      </c>
      <c r="M1105" s="46"/>
      <c r="N1105" s="22"/>
      <c r="Q1105" s="1">
        <f>+IFERROR(VLOOKUP(C1105,#REF!,3,0),0)</f>
        <v>0</v>
      </c>
      <c r="T1105" s="1" t="e">
        <f>VLOOKUP(F:F,[1]PdC!$F$5:$AE$1164,31,0)</f>
        <v>#N/A</v>
      </c>
      <c r="W1105" s="33"/>
    </row>
    <row r="1106" spans="1:23" ht="15" customHeight="1" x14ac:dyDescent="0.25">
      <c r="A1106" s="92" t="s">
        <v>2332</v>
      </c>
      <c r="B1106" s="29" t="s">
        <v>14</v>
      </c>
      <c r="C1106" s="70" t="s">
        <v>2441</v>
      </c>
      <c r="D1106" s="70">
        <v>74510000083</v>
      </c>
      <c r="E1106" s="30" t="s">
        <v>2444</v>
      </c>
      <c r="F1106" s="30" t="s">
        <v>2444</v>
      </c>
      <c r="G1106" s="31" t="s">
        <v>2445</v>
      </c>
      <c r="H1106" s="29" t="s">
        <v>18</v>
      </c>
      <c r="I1106" s="63">
        <v>0</v>
      </c>
      <c r="J1106" s="63"/>
      <c r="K1106" s="63">
        <v>0</v>
      </c>
      <c r="L1106" s="33" t="e">
        <f>VLOOKUP(F:F,[1]PdC!$J$5:$T$1165,17,0)</f>
        <v>#N/A</v>
      </c>
      <c r="M1106" s="46"/>
      <c r="N1106" s="22"/>
      <c r="Q1106" s="1">
        <f>+IFERROR(VLOOKUP(C1106,#REF!,3,0),0)</f>
        <v>0</v>
      </c>
      <c r="T1106" s="1" t="e">
        <f>VLOOKUP(F:F,[1]PdC!$F$5:$AE$1164,31,0)</f>
        <v>#REF!</v>
      </c>
      <c r="W1106" s="33"/>
    </row>
    <row r="1107" spans="1:23" ht="15" customHeight="1" x14ac:dyDescent="0.25">
      <c r="A1107" s="92" t="s">
        <v>2332</v>
      </c>
      <c r="B1107" s="29" t="s">
        <v>14</v>
      </c>
      <c r="C1107" s="70" t="s">
        <v>2446</v>
      </c>
      <c r="D1107" s="70">
        <v>74510000085</v>
      </c>
      <c r="E1107" s="30" t="s">
        <v>2447</v>
      </c>
      <c r="F1107" s="30" t="s">
        <v>2447</v>
      </c>
      <c r="G1107" s="31" t="s">
        <v>2448</v>
      </c>
      <c r="H1107" s="29" t="s">
        <v>18</v>
      </c>
      <c r="I1107" s="63">
        <v>0</v>
      </c>
      <c r="J1107" s="63"/>
      <c r="K1107" s="63">
        <v>0</v>
      </c>
      <c r="L1107" s="33" t="e">
        <f>VLOOKUP(F:F,[1]PdC!$J$5:$T$1165,17,0)</f>
        <v>#N/A</v>
      </c>
      <c r="M1107" s="46"/>
      <c r="N1107" s="22"/>
      <c r="Q1107" s="1">
        <f>+IFERROR(VLOOKUP(C1107,#REF!,3,0),0)</f>
        <v>0</v>
      </c>
      <c r="T1107" s="1" t="e">
        <f>VLOOKUP(F:F,[1]PdC!$F$5:$AE$1164,31,0)</f>
        <v>#REF!</v>
      </c>
      <c r="W1107" s="33"/>
    </row>
    <row r="1108" spans="1:23" ht="15" customHeight="1" x14ac:dyDescent="0.25">
      <c r="A1108" s="16"/>
      <c r="B1108" s="29" t="s">
        <v>14</v>
      </c>
      <c r="C1108" s="70" t="s">
        <v>2446</v>
      </c>
      <c r="D1108" s="70" t="s">
        <v>2449</v>
      </c>
      <c r="E1108" s="30" t="s">
        <v>2449</v>
      </c>
      <c r="F1108" s="30" t="s">
        <v>2449</v>
      </c>
      <c r="G1108" s="31" t="s">
        <v>2450</v>
      </c>
      <c r="H1108" s="29" t="s">
        <v>18</v>
      </c>
      <c r="I1108" s="63">
        <v>0</v>
      </c>
      <c r="J1108" s="63">
        <v>0</v>
      </c>
      <c r="K1108" s="63">
        <v>0</v>
      </c>
      <c r="L1108" s="33" t="e">
        <f>VLOOKUP(F:F,[1]PdC!$J$5:$T$1165,17,0)</f>
        <v>#N/A</v>
      </c>
      <c r="M1108" s="46"/>
      <c r="N1108" s="22"/>
      <c r="Q1108" s="1">
        <f>+IFERROR(VLOOKUP(C1108,#REF!,3,0),0)</f>
        <v>0</v>
      </c>
      <c r="T1108" s="1" t="e">
        <f>VLOOKUP(F:F,[1]PdC!$F$5:$AE$1164,31,0)</f>
        <v>#N/A</v>
      </c>
      <c r="W1108" s="33"/>
    </row>
    <row r="1109" spans="1:23" ht="15" customHeight="1" x14ac:dyDescent="0.25">
      <c r="A1109" s="34" t="s">
        <v>2451</v>
      </c>
      <c r="B1109" s="29" t="s">
        <v>14</v>
      </c>
      <c r="C1109" s="70" t="s">
        <v>2416</v>
      </c>
      <c r="D1109" s="70" t="s">
        <v>2452</v>
      </c>
      <c r="E1109" s="30" t="s">
        <v>2452</v>
      </c>
      <c r="F1109" s="30" t="s">
        <v>2452</v>
      </c>
      <c r="G1109" s="31" t="s">
        <v>2453</v>
      </c>
      <c r="H1109" s="29" t="s">
        <v>18</v>
      </c>
      <c r="I1109" s="63">
        <v>0</v>
      </c>
      <c r="J1109" s="63"/>
      <c r="K1109" s="63">
        <v>0</v>
      </c>
      <c r="L1109" s="33" t="e">
        <f>VLOOKUP(F:F,[1]PdC!$J$5:$T$1165,17,0)</f>
        <v>#N/A</v>
      </c>
      <c r="M1109" s="40"/>
      <c r="N1109" s="22"/>
      <c r="Q1109" s="1">
        <f>+IFERROR(VLOOKUP(C1109,#REF!,3,0),0)</f>
        <v>0</v>
      </c>
      <c r="T1109" s="1" t="e">
        <f>VLOOKUP(F:F,[1]PdC!$F$5:$AE$1164,31,0)</f>
        <v>#N/A</v>
      </c>
      <c r="W1109" s="33"/>
    </row>
    <row r="1110" spans="1:23" ht="15" customHeight="1" x14ac:dyDescent="0.25">
      <c r="A1110" s="34" t="s">
        <v>2451</v>
      </c>
      <c r="B1110" s="29" t="s">
        <v>14</v>
      </c>
      <c r="C1110" s="70" t="s">
        <v>2441</v>
      </c>
      <c r="D1110" s="70"/>
      <c r="E1110" s="30" t="s">
        <v>2454</v>
      </c>
      <c r="F1110" s="30" t="s">
        <v>2454</v>
      </c>
      <c r="G1110" s="31" t="s">
        <v>2455</v>
      </c>
      <c r="H1110" s="29" t="s">
        <v>18</v>
      </c>
      <c r="I1110" s="63">
        <v>0</v>
      </c>
      <c r="J1110" s="63"/>
      <c r="K1110" s="63">
        <v>0</v>
      </c>
      <c r="L1110" s="33" t="e">
        <f>VLOOKUP(F:F,[1]PdC!$J$5:$T$1165,17,0)</f>
        <v>#N/A</v>
      </c>
      <c r="M1110" s="40"/>
      <c r="N1110" s="22"/>
      <c r="Q1110" s="1">
        <f>+IFERROR(VLOOKUP(C1110,#REF!,3,0),0)</f>
        <v>0</v>
      </c>
      <c r="T1110" s="1" t="e">
        <f>VLOOKUP(F:F,[1]PdC!$F$5:$AE$1164,31,0)</f>
        <v>#N/A</v>
      </c>
      <c r="W1110" s="33"/>
    </row>
    <row r="1111" spans="1:23" ht="15" customHeight="1" x14ac:dyDescent="0.25">
      <c r="A1111" s="92" t="s">
        <v>2332</v>
      </c>
      <c r="B1111" s="23" t="s">
        <v>14</v>
      </c>
      <c r="C1111" s="24"/>
      <c r="D1111" s="24">
        <v>745110</v>
      </c>
      <c r="E1111" s="25" t="s">
        <v>2456</v>
      </c>
      <c r="F1111" s="25" t="s">
        <v>2456</v>
      </c>
      <c r="G1111" s="26" t="s">
        <v>2457</v>
      </c>
      <c r="H1111" s="26" t="s">
        <v>11</v>
      </c>
      <c r="I1111" s="27">
        <v>0</v>
      </c>
      <c r="J1111" s="27"/>
      <c r="K1111" s="27">
        <v>0</v>
      </c>
      <c r="L1111" s="33" t="e">
        <f>VLOOKUP(F:F,[1]PdC!$J$5:$T$1165,17,0)</f>
        <v>#N/A</v>
      </c>
      <c r="M1111" s="40"/>
      <c r="N1111" s="22"/>
      <c r="Q1111" s="1">
        <f>+IFERROR(VLOOKUP(C1111,#REF!,3,0),0)</f>
        <v>0</v>
      </c>
      <c r="T1111" s="1" t="e">
        <f>VLOOKUP(F:F,[1]PdC!$F$5:$AE$1164,31,0)</f>
        <v>#REF!</v>
      </c>
      <c r="W1111" s="33"/>
    </row>
    <row r="1112" spans="1:23" ht="15" customHeight="1" x14ac:dyDescent="0.25">
      <c r="A1112" s="34" t="s">
        <v>2451</v>
      </c>
      <c r="B1112" s="29" t="s">
        <v>14</v>
      </c>
      <c r="C1112" s="70" t="s">
        <v>2458</v>
      </c>
      <c r="D1112" s="70">
        <v>74511000005</v>
      </c>
      <c r="E1112" s="30" t="s">
        <v>2459</v>
      </c>
      <c r="F1112" s="30" t="s">
        <v>2459</v>
      </c>
      <c r="G1112" s="31" t="s">
        <v>2460</v>
      </c>
      <c r="H1112" s="29" t="s">
        <v>18</v>
      </c>
      <c r="I1112" s="63">
        <v>0</v>
      </c>
      <c r="J1112" s="63"/>
      <c r="K1112" s="63">
        <v>0</v>
      </c>
      <c r="L1112" s="33" t="e">
        <f>VLOOKUP(F:F,[1]PdC!$J$5:$T$1165,17,0)</f>
        <v>#N/A</v>
      </c>
      <c r="M1112" s="46"/>
      <c r="N1112" s="22"/>
      <c r="Q1112" s="1">
        <f>+IFERROR(VLOOKUP(C1112,#REF!,3,0),0)</f>
        <v>0</v>
      </c>
      <c r="T1112" s="1" t="e">
        <f>VLOOKUP(F:F,[1]PdC!$F$5:$AE$1164,31,0)</f>
        <v>#REF!</v>
      </c>
      <c r="W1112" s="33"/>
    </row>
    <row r="1113" spans="1:23" ht="15" customHeight="1" x14ac:dyDescent="0.25">
      <c r="A1113" s="34" t="s">
        <v>2451</v>
      </c>
      <c r="B1113" s="29" t="s">
        <v>14</v>
      </c>
      <c r="C1113" s="70" t="s">
        <v>2461</v>
      </c>
      <c r="D1113" s="70">
        <v>74511000010</v>
      </c>
      <c r="E1113" s="30" t="s">
        <v>2462</v>
      </c>
      <c r="F1113" s="30" t="s">
        <v>2462</v>
      </c>
      <c r="G1113" s="31" t="s">
        <v>2463</v>
      </c>
      <c r="H1113" s="29" t="s">
        <v>18</v>
      </c>
      <c r="I1113" s="63">
        <v>0</v>
      </c>
      <c r="J1113" s="63"/>
      <c r="K1113" s="63">
        <v>0</v>
      </c>
      <c r="L1113" s="33" t="e">
        <f>VLOOKUP(F:F,[1]PdC!$J$5:$T$1165,17,0)</f>
        <v>#N/A</v>
      </c>
      <c r="M1113" s="46"/>
      <c r="N1113" s="22"/>
      <c r="Q1113" s="1">
        <f>+IFERROR(VLOOKUP(C1113,#REF!,3,0),0)</f>
        <v>0</v>
      </c>
      <c r="T1113" s="1" t="e">
        <f>VLOOKUP(F:F,[1]PdC!$F$5:$AE$1164,31,0)</f>
        <v>#REF!</v>
      </c>
      <c r="W1113" s="33"/>
    </row>
    <row r="1114" spans="1:23" ht="15" customHeight="1" x14ac:dyDescent="0.25">
      <c r="A1114" s="34" t="s">
        <v>2451</v>
      </c>
      <c r="B1114" s="29" t="s">
        <v>14</v>
      </c>
      <c r="C1114" s="70" t="s">
        <v>2464</v>
      </c>
      <c r="D1114" s="70">
        <v>74511000015</v>
      </c>
      <c r="E1114" s="30" t="s">
        <v>2465</v>
      </c>
      <c r="F1114" s="30" t="s">
        <v>2465</v>
      </c>
      <c r="G1114" s="31" t="s">
        <v>2466</v>
      </c>
      <c r="H1114" s="29" t="s">
        <v>18</v>
      </c>
      <c r="I1114" s="63">
        <v>0</v>
      </c>
      <c r="J1114" s="63"/>
      <c r="K1114" s="63">
        <v>0</v>
      </c>
      <c r="L1114" s="33" t="e">
        <f>VLOOKUP(F:F,[1]PdC!$J$5:$T$1165,17,0)</f>
        <v>#N/A</v>
      </c>
      <c r="M1114" s="40"/>
      <c r="N1114" s="22"/>
      <c r="Q1114" s="1">
        <f>+IFERROR(VLOOKUP(C1114,#REF!,3,0),0)</f>
        <v>0</v>
      </c>
      <c r="T1114" s="1" t="e">
        <f>VLOOKUP(F:F,[1]PdC!$F$5:$AE$1164,31,0)</f>
        <v>#REF!</v>
      </c>
      <c r="W1114" s="33"/>
    </row>
    <row r="1115" spans="1:23" ht="15" customHeight="1" x14ac:dyDescent="0.25">
      <c r="A1115" s="34" t="s">
        <v>2451</v>
      </c>
      <c r="B1115" s="29" t="s">
        <v>14</v>
      </c>
      <c r="C1115" s="70" t="s">
        <v>2464</v>
      </c>
      <c r="D1115" s="70">
        <v>74511000020</v>
      </c>
      <c r="E1115" s="30" t="s">
        <v>2467</v>
      </c>
      <c r="F1115" s="30" t="s">
        <v>2467</v>
      </c>
      <c r="G1115" s="31" t="s">
        <v>2468</v>
      </c>
      <c r="H1115" s="29" t="s">
        <v>18</v>
      </c>
      <c r="I1115" s="63">
        <v>0</v>
      </c>
      <c r="J1115" s="63"/>
      <c r="K1115" s="63">
        <v>0</v>
      </c>
      <c r="L1115" s="33" t="e">
        <f>VLOOKUP(F:F,[1]PdC!$J$5:$T$1165,17,0)</f>
        <v>#N/A</v>
      </c>
      <c r="M1115" s="46"/>
      <c r="N1115" s="22"/>
      <c r="Q1115" s="1">
        <f>+IFERROR(VLOOKUP(C1115,#REF!,3,0),0)</f>
        <v>0</v>
      </c>
      <c r="T1115" s="1" t="e">
        <f>VLOOKUP(F:F,[1]PdC!$F$5:$AE$1164,31,0)</f>
        <v>#REF!</v>
      </c>
      <c r="W1115" s="33"/>
    </row>
    <row r="1116" spans="1:23" ht="15" customHeight="1" x14ac:dyDescent="0.25">
      <c r="A1116" s="16"/>
      <c r="B1116" s="29" t="s">
        <v>14</v>
      </c>
      <c r="C1116" s="70" t="s">
        <v>2469</v>
      </c>
      <c r="D1116" s="70">
        <v>74511000025</v>
      </c>
      <c r="E1116" s="30" t="s">
        <v>2470</v>
      </c>
      <c r="F1116" s="30" t="s">
        <v>2470</v>
      </c>
      <c r="G1116" s="31" t="s">
        <v>2471</v>
      </c>
      <c r="H1116" s="29" t="s">
        <v>18</v>
      </c>
      <c r="I1116" s="63">
        <v>0</v>
      </c>
      <c r="J1116" s="63">
        <v>0</v>
      </c>
      <c r="K1116" s="63">
        <v>0</v>
      </c>
      <c r="L1116" s="33" t="e">
        <f>VLOOKUP(F:F,[1]PdC!$J$5:$T$1165,17,0)</f>
        <v>#N/A</v>
      </c>
      <c r="M1116" s="46"/>
      <c r="N1116" s="22"/>
      <c r="Q1116" s="1">
        <f>+IFERROR(VLOOKUP(C1116,#REF!,3,0),0)</f>
        <v>0</v>
      </c>
      <c r="T1116" s="1" t="e">
        <f>VLOOKUP(F:F,[1]PdC!$F$5:$AE$1164,31,0)</f>
        <v>#REF!</v>
      </c>
      <c r="W1116" s="33"/>
    </row>
    <row r="1117" spans="1:23" ht="15" customHeight="1" x14ac:dyDescent="0.25">
      <c r="A1117" s="34" t="s">
        <v>2451</v>
      </c>
      <c r="B1117" s="29" t="s">
        <v>14</v>
      </c>
      <c r="C1117" s="70" t="s">
        <v>2472</v>
      </c>
      <c r="D1117" s="70">
        <v>74511000030</v>
      </c>
      <c r="E1117" s="30" t="s">
        <v>2473</v>
      </c>
      <c r="F1117" s="30" t="s">
        <v>2473</v>
      </c>
      <c r="G1117" s="31" t="s">
        <v>2474</v>
      </c>
      <c r="H1117" s="29" t="s">
        <v>18</v>
      </c>
      <c r="I1117" s="63">
        <v>0</v>
      </c>
      <c r="J1117" s="63"/>
      <c r="K1117" s="63">
        <v>0</v>
      </c>
      <c r="L1117" s="33" t="e">
        <f>VLOOKUP(F:F,[1]PdC!$J$5:$T$1165,17,0)</f>
        <v>#N/A</v>
      </c>
      <c r="M1117" s="46"/>
      <c r="N1117" s="22"/>
      <c r="Q1117" s="1">
        <f>+IFERROR(VLOOKUP(C1117,#REF!,3,0),0)</f>
        <v>0</v>
      </c>
      <c r="T1117" s="1" t="e">
        <f>VLOOKUP(F:F,[1]PdC!$F$5:$AE$1164,31,0)</f>
        <v>#REF!</v>
      </c>
      <c r="W1117" s="33"/>
    </row>
    <row r="1118" spans="1:23" ht="15" customHeight="1" x14ac:dyDescent="0.25">
      <c r="A1118" s="34" t="s">
        <v>2451</v>
      </c>
      <c r="B1118" s="29" t="s">
        <v>14</v>
      </c>
      <c r="C1118" s="70" t="s">
        <v>2472</v>
      </c>
      <c r="D1118" s="70">
        <v>74511000035</v>
      </c>
      <c r="E1118" s="30" t="s">
        <v>2475</v>
      </c>
      <c r="F1118" s="30" t="s">
        <v>2475</v>
      </c>
      <c r="G1118" s="31" t="s">
        <v>2476</v>
      </c>
      <c r="H1118" s="29" t="s">
        <v>18</v>
      </c>
      <c r="I1118" s="63">
        <v>0</v>
      </c>
      <c r="J1118" s="63"/>
      <c r="K1118" s="63">
        <v>0</v>
      </c>
      <c r="L1118" s="33" t="e">
        <f>VLOOKUP(F:F,[1]PdC!$J$5:$T$1165,17,0)</f>
        <v>#N/A</v>
      </c>
      <c r="M1118" s="40"/>
      <c r="N1118" s="22"/>
      <c r="Q1118" s="1">
        <f>+IFERROR(VLOOKUP(C1118,#REF!,3,0),0)</f>
        <v>0</v>
      </c>
      <c r="T1118" s="1" t="e">
        <f>VLOOKUP(F:F,[1]PdC!$F$5:$AE$1164,31,0)</f>
        <v>#REF!</v>
      </c>
      <c r="W1118" s="33"/>
    </row>
    <row r="1119" spans="1:23" ht="15" customHeight="1" x14ac:dyDescent="0.25">
      <c r="A1119" s="34" t="s">
        <v>2451</v>
      </c>
      <c r="B1119" s="29" t="s">
        <v>14</v>
      </c>
      <c r="C1119" s="70" t="s">
        <v>2472</v>
      </c>
      <c r="D1119" s="70">
        <v>74511000040</v>
      </c>
      <c r="E1119" s="30" t="s">
        <v>2477</v>
      </c>
      <c r="F1119" s="30" t="s">
        <v>2477</v>
      </c>
      <c r="G1119" s="31" t="s">
        <v>2478</v>
      </c>
      <c r="H1119" s="29" t="s">
        <v>18</v>
      </c>
      <c r="I1119" s="63">
        <v>0</v>
      </c>
      <c r="J1119" s="63"/>
      <c r="K1119" s="63">
        <v>0</v>
      </c>
      <c r="L1119" s="33" t="e">
        <f>VLOOKUP(F:F,[1]PdC!$J$5:$T$1165,17,0)</f>
        <v>#N/A</v>
      </c>
      <c r="M1119" s="40"/>
      <c r="N1119" s="22"/>
      <c r="Q1119" s="1">
        <f>+IFERROR(VLOOKUP(C1119,#REF!,3,0),0)</f>
        <v>0</v>
      </c>
      <c r="T1119" s="1" t="e">
        <f>VLOOKUP(F:F,[1]PdC!$F$5:$AE$1164,31,0)</f>
        <v>#REF!</v>
      </c>
      <c r="W1119" s="33"/>
    </row>
    <row r="1120" spans="1:23" ht="15" customHeight="1" x14ac:dyDescent="0.25">
      <c r="A1120" s="34" t="s">
        <v>2451</v>
      </c>
      <c r="B1120" s="29" t="s">
        <v>14</v>
      </c>
      <c r="C1120" s="70" t="s">
        <v>2472</v>
      </c>
      <c r="D1120" s="70">
        <v>74511000045</v>
      </c>
      <c r="E1120" s="30" t="s">
        <v>2479</v>
      </c>
      <c r="F1120" s="30" t="s">
        <v>2479</v>
      </c>
      <c r="G1120" s="31" t="s">
        <v>2480</v>
      </c>
      <c r="H1120" s="29" t="s">
        <v>18</v>
      </c>
      <c r="I1120" s="63">
        <v>0</v>
      </c>
      <c r="J1120" s="63"/>
      <c r="K1120" s="63">
        <v>0</v>
      </c>
      <c r="L1120" s="33" t="e">
        <f>VLOOKUP(F:F,[1]PdC!$J$5:$T$1165,17,0)</f>
        <v>#N/A</v>
      </c>
      <c r="M1120" s="40"/>
      <c r="N1120" s="22"/>
      <c r="Q1120" s="1">
        <f>+IFERROR(VLOOKUP(C1120,#REF!,3,0),0)</f>
        <v>0</v>
      </c>
      <c r="T1120" s="1" t="e">
        <f>VLOOKUP(F:F,[1]PdC!$F$5:$AE$1164,31,0)</f>
        <v>#REF!</v>
      </c>
      <c r="W1120" s="33"/>
    </row>
    <row r="1121" spans="1:23" ht="15" customHeight="1" x14ac:dyDescent="0.25">
      <c r="A1121" s="16"/>
      <c r="B1121" s="29" t="s">
        <v>14</v>
      </c>
      <c r="C1121" s="70" t="s">
        <v>2472</v>
      </c>
      <c r="D1121" s="70">
        <v>74511000050</v>
      </c>
      <c r="E1121" s="30" t="s">
        <v>2481</v>
      </c>
      <c r="F1121" s="30" t="s">
        <v>2481</v>
      </c>
      <c r="G1121" s="31" t="s">
        <v>2482</v>
      </c>
      <c r="H1121" s="29" t="s">
        <v>18</v>
      </c>
      <c r="I1121" s="63">
        <v>0</v>
      </c>
      <c r="J1121" s="63">
        <v>0</v>
      </c>
      <c r="K1121" s="63">
        <v>0</v>
      </c>
      <c r="L1121" s="33" t="e">
        <f>VLOOKUP(F:F,[1]PdC!$J$5:$T$1165,17,0)</f>
        <v>#N/A</v>
      </c>
      <c r="M1121" s="46"/>
      <c r="N1121" s="22"/>
      <c r="Q1121" s="1">
        <f>+IFERROR(VLOOKUP(C1121,#REF!,3,0),0)</f>
        <v>0</v>
      </c>
      <c r="T1121" s="1" t="e">
        <f>VLOOKUP(F:F,[1]PdC!$F$5:$AE$1164,31,0)</f>
        <v>#N/A</v>
      </c>
      <c r="W1121" s="33"/>
    </row>
    <row r="1122" spans="1:23" ht="15" customHeight="1" x14ac:dyDescent="0.25">
      <c r="A1122" s="28" t="s">
        <v>2483</v>
      </c>
      <c r="B1122" s="29" t="s">
        <v>14</v>
      </c>
      <c r="C1122" s="70" t="s">
        <v>2472</v>
      </c>
      <c r="D1122" s="70">
        <v>74511000055</v>
      </c>
      <c r="E1122" s="30" t="s">
        <v>2484</v>
      </c>
      <c r="F1122" s="30" t="s">
        <v>2484</v>
      </c>
      <c r="G1122" s="31" t="s">
        <v>2485</v>
      </c>
      <c r="H1122" s="29" t="s">
        <v>18</v>
      </c>
      <c r="I1122" s="63">
        <v>0</v>
      </c>
      <c r="J1122" s="63"/>
      <c r="K1122" s="63">
        <v>0</v>
      </c>
      <c r="L1122" s="33" t="e">
        <f>VLOOKUP(F:F,[1]PdC!$J$5:$T$1165,17,0)</f>
        <v>#N/A</v>
      </c>
      <c r="M1122" s="46"/>
      <c r="N1122" s="22"/>
      <c r="Q1122" s="1">
        <f>+IFERROR(VLOOKUP(C1122,#REF!,3,0),0)</f>
        <v>0</v>
      </c>
      <c r="T1122" s="1" t="e">
        <f>VLOOKUP(F:F,[1]PdC!$F$5:$AE$1164,31,0)</f>
        <v>#REF!</v>
      </c>
      <c r="W1122" s="33"/>
    </row>
    <row r="1123" spans="1:23" ht="15" customHeight="1" x14ac:dyDescent="0.25">
      <c r="A1123" s="34" t="s">
        <v>2483</v>
      </c>
      <c r="B1123" s="29" t="s">
        <v>14</v>
      </c>
      <c r="C1123" s="70" t="s">
        <v>2486</v>
      </c>
      <c r="D1123" s="70">
        <v>74511000060</v>
      </c>
      <c r="E1123" s="30" t="s">
        <v>2487</v>
      </c>
      <c r="F1123" s="30" t="s">
        <v>2487</v>
      </c>
      <c r="G1123" s="31" t="s">
        <v>2488</v>
      </c>
      <c r="H1123" s="29" t="s">
        <v>18</v>
      </c>
      <c r="I1123" s="63">
        <v>0</v>
      </c>
      <c r="J1123" s="63"/>
      <c r="K1123" s="63">
        <v>0</v>
      </c>
      <c r="L1123" s="33" t="e">
        <f>VLOOKUP(F:F,[1]PdC!$J$5:$T$1165,17,0)</f>
        <v>#N/A</v>
      </c>
      <c r="M1123" s="40"/>
      <c r="N1123" s="22"/>
      <c r="Q1123" s="1">
        <f>+IFERROR(VLOOKUP(C1123,#REF!,3,0),0)</f>
        <v>0</v>
      </c>
      <c r="T1123" s="1" t="e">
        <f>VLOOKUP(F:F,[1]PdC!$F$5:$AE$1164,31,0)</f>
        <v>#REF!</v>
      </c>
      <c r="W1123" s="33"/>
    </row>
    <row r="1124" spans="1:23" ht="15" customHeight="1" x14ac:dyDescent="0.25">
      <c r="A1124" s="34" t="s">
        <v>2483</v>
      </c>
      <c r="B1124" s="29" t="s">
        <v>14</v>
      </c>
      <c r="C1124" s="70" t="s">
        <v>2486</v>
      </c>
      <c r="D1124" s="70">
        <v>74511000065</v>
      </c>
      <c r="E1124" s="30" t="s">
        <v>2489</v>
      </c>
      <c r="F1124" s="30" t="s">
        <v>2489</v>
      </c>
      <c r="G1124" s="31" t="s">
        <v>2490</v>
      </c>
      <c r="H1124" s="29" t="s">
        <v>18</v>
      </c>
      <c r="I1124" s="63">
        <v>0</v>
      </c>
      <c r="J1124" s="63"/>
      <c r="K1124" s="63">
        <v>0</v>
      </c>
      <c r="L1124" s="33" t="e">
        <f>VLOOKUP(F:F,[1]PdC!$J$5:$T$1165,17,0)</f>
        <v>#N/A</v>
      </c>
      <c r="M1124" s="40"/>
      <c r="N1124" s="22"/>
      <c r="Q1124" s="1">
        <f>+IFERROR(VLOOKUP(C1124,#REF!,3,0),0)</f>
        <v>0</v>
      </c>
      <c r="T1124" s="1" t="e">
        <f>VLOOKUP(F:F,[1]PdC!$F$5:$AE$1164,31,0)</f>
        <v>#REF!</v>
      </c>
      <c r="W1124" s="33"/>
    </row>
    <row r="1125" spans="1:23" ht="15" customHeight="1" x14ac:dyDescent="0.25">
      <c r="A1125" s="34" t="s">
        <v>2483</v>
      </c>
      <c r="B1125" s="64" t="s">
        <v>8</v>
      </c>
      <c r="C1125" s="65"/>
      <c r="D1125" s="65">
        <v>748</v>
      </c>
      <c r="E1125" s="66" t="s">
        <v>2491</v>
      </c>
      <c r="F1125" s="66" t="s">
        <v>2491</v>
      </c>
      <c r="G1125" s="67" t="s">
        <v>2492</v>
      </c>
      <c r="H1125" s="67" t="s">
        <v>11</v>
      </c>
      <c r="I1125" s="68">
        <v>0</v>
      </c>
      <c r="J1125" s="68"/>
      <c r="K1125" s="68">
        <v>0</v>
      </c>
      <c r="L1125" s="33" t="e">
        <f>VLOOKUP(F:F,[1]PdC!$J$5:$T$1165,17,0)</f>
        <v>#REF!</v>
      </c>
      <c r="M1125" s="40"/>
      <c r="N1125" s="22"/>
      <c r="Q1125" s="1">
        <f>+IFERROR(VLOOKUP(C1125,#REF!,3,0),0)</f>
        <v>0</v>
      </c>
      <c r="T1125" s="1" t="e">
        <f>VLOOKUP(F:F,[1]PdC!$F$5:$AE$1164,31,0)</f>
        <v>#REF!</v>
      </c>
      <c r="W1125" s="33"/>
    </row>
    <row r="1126" spans="1:23" ht="15" customHeight="1" x14ac:dyDescent="0.25">
      <c r="A1126" s="34" t="s">
        <v>2483</v>
      </c>
      <c r="B1126" s="23" t="s">
        <v>8</v>
      </c>
      <c r="C1126" s="24"/>
      <c r="D1126" s="24">
        <v>748100</v>
      </c>
      <c r="E1126" s="25" t="s">
        <v>2493</v>
      </c>
      <c r="F1126" s="25" t="s">
        <v>2493</v>
      </c>
      <c r="G1126" s="26" t="s">
        <v>2494</v>
      </c>
      <c r="H1126" s="26" t="s">
        <v>11</v>
      </c>
      <c r="I1126" s="27">
        <v>0</v>
      </c>
      <c r="J1126" s="27"/>
      <c r="K1126" s="27">
        <v>0</v>
      </c>
      <c r="L1126" s="33" t="e">
        <f>VLOOKUP(F:F,[1]PdC!$J$5:$T$1165,17,0)</f>
        <v>#N/A</v>
      </c>
      <c r="M1126" s="40"/>
      <c r="N1126" s="22"/>
      <c r="Q1126" s="1">
        <f>+IFERROR(VLOOKUP(C1126,#REF!,3,0),0)</f>
        <v>0</v>
      </c>
      <c r="T1126" s="1" t="e">
        <f>VLOOKUP(F:F,[1]PdC!$F$5:$AE$1164,31,0)</f>
        <v>#REF!</v>
      </c>
      <c r="W1126" s="33"/>
    </row>
    <row r="1127" spans="1:23" ht="15" customHeight="1" x14ac:dyDescent="0.25">
      <c r="A1127" s="34" t="s">
        <v>2495</v>
      </c>
      <c r="B1127" s="29" t="s">
        <v>8</v>
      </c>
      <c r="C1127" s="70" t="s">
        <v>2496</v>
      </c>
      <c r="D1127" s="70">
        <v>74810000005</v>
      </c>
      <c r="E1127" s="30" t="s">
        <v>2497</v>
      </c>
      <c r="F1127" s="30" t="s">
        <v>2497</v>
      </c>
      <c r="G1127" s="31" t="s">
        <v>2498</v>
      </c>
      <c r="H1127" s="29" t="s">
        <v>18</v>
      </c>
      <c r="I1127" s="63">
        <v>0</v>
      </c>
      <c r="J1127" s="63"/>
      <c r="K1127" s="63">
        <v>0</v>
      </c>
      <c r="L1127" s="33" t="e">
        <f>VLOOKUP(F:F,[1]PdC!$J$5:$T$1165,17,0)</f>
        <v>#N/A</v>
      </c>
      <c r="M1127" s="46"/>
      <c r="N1127" s="22"/>
      <c r="Q1127" s="1">
        <f>+IFERROR(VLOOKUP(C1127,#REF!,3,0),0)</f>
        <v>0</v>
      </c>
      <c r="T1127" s="1" t="e">
        <f>VLOOKUP(F:F,[1]PdC!$F$5:$AE$1164,31,0)</f>
        <v>#REF!</v>
      </c>
      <c r="W1127" s="33"/>
    </row>
    <row r="1128" spans="1:23" ht="15" customHeight="1" x14ac:dyDescent="0.25">
      <c r="A1128" s="28" t="s">
        <v>2495</v>
      </c>
      <c r="B1128" s="29" t="s">
        <v>8</v>
      </c>
      <c r="C1128" s="70" t="s">
        <v>2499</v>
      </c>
      <c r="D1128" s="70">
        <v>74810000015</v>
      </c>
      <c r="E1128" s="30" t="s">
        <v>2500</v>
      </c>
      <c r="F1128" s="30" t="s">
        <v>2500</v>
      </c>
      <c r="G1128" s="31" t="s">
        <v>2501</v>
      </c>
      <c r="H1128" s="29" t="s">
        <v>18</v>
      </c>
      <c r="I1128" s="63">
        <v>380369.18</v>
      </c>
      <c r="J1128" s="63"/>
      <c r="K1128" s="63">
        <v>380369.18</v>
      </c>
      <c r="L1128" s="33" t="e">
        <f>VLOOKUP(F:F,[1]PdC!$J$5:$T$1165,17,0)</f>
        <v>#N/A</v>
      </c>
      <c r="M1128" s="46"/>
      <c r="N1128" s="22"/>
      <c r="Q1128" s="1">
        <f>+IFERROR(VLOOKUP(C1128,#REF!,3,0),0)</f>
        <v>0</v>
      </c>
      <c r="T1128" s="1" t="e">
        <f>VLOOKUP(F:F,[1]PdC!$F$5:$AE$1164,31,0)</f>
        <v>#REF!</v>
      </c>
      <c r="W1128" s="33"/>
    </row>
    <row r="1129" spans="1:23" ht="15" customHeight="1" x14ac:dyDescent="0.25">
      <c r="A1129" s="16"/>
      <c r="B1129" s="29" t="s">
        <v>8</v>
      </c>
      <c r="C1129" s="70" t="s">
        <v>2502</v>
      </c>
      <c r="D1129" s="70">
        <v>74810000025</v>
      </c>
      <c r="E1129" s="30" t="s">
        <v>2503</v>
      </c>
      <c r="F1129" s="30" t="s">
        <v>2503</v>
      </c>
      <c r="G1129" s="31" t="s">
        <v>2504</v>
      </c>
      <c r="H1129" s="29" t="s">
        <v>18</v>
      </c>
      <c r="I1129" s="63">
        <v>1148415.5</v>
      </c>
      <c r="J1129" s="63">
        <v>0</v>
      </c>
      <c r="K1129" s="63">
        <v>1148415.5</v>
      </c>
      <c r="L1129" s="33" t="e">
        <f>VLOOKUP(F:F,[1]PdC!$J$5:$T$1165,17,0)</f>
        <v>#N/A</v>
      </c>
      <c r="M1129" s="46"/>
      <c r="N1129" s="22"/>
      <c r="Q1129" s="1">
        <f>+IFERROR(VLOOKUP(C1129,#REF!,3,0),0)</f>
        <v>0</v>
      </c>
      <c r="T1129" s="1" t="e">
        <f>VLOOKUP(F:F,[1]PdC!$F$5:$AE$1164,31,0)</f>
        <v>#REF!</v>
      </c>
      <c r="W1129" s="33"/>
    </row>
    <row r="1130" spans="1:23" ht="15" customHeight="1" x14ac:dyDescent="0.25">
      <c r="A1130" s="16"/>
      <c r="B1130" s="29" t="s">
        <v>8</v>
      </c>
      <c r="C1130" s="70" t="s">
        <v>2502</v>
      </c>
      <c r="D1130" s="70">
        <v>74810000030</v>
      </c>
      <c r="E1130" s="30" t="s">
        <v>2505</v>
      </c>
      <c r="F1130" s="30" t="s">
        <v>2505</v>
      </c>
      <c r="G1130" s="31" t="s">
        <v>2506</v>
      </c>
      <c r="H1130" s="29" t="s">
        <v>18</v>
      </c>
      <c r="I1130" s="63">
        <v>765610.34</v>
      </c>
      <c r="J1130" s="63">
        <v>0</v>
      </c>
      <c r="K1130" s="63">
        <v>765610.34</v>
      </c>
      <c r="L1130" s="33" t="e">
        <f>VLOOKUP(F:F,[1]PdC!$J$5:$T$1165,17,0)</f>
        <v>#N/A</v>
      </c>
      <c r="M1130" s="46"/>
      <c r="N1130" s="22"/>
      <c r="Q1130" s="1">
        <f>+IFERROR(VLOOKUP(C1130,#REF!,3,0),0)</f>
        <v>0</v>
      </c>
      <c r="T1130" s="1" t="e">
        <f>VLOOKUP(F:F,[1]PdC!$F$5:$AE$1164,31,0)</f>
        <v>#REF!</v>
      </c>
      <c r="W1130" s="33"/>
    </row>
    <row r="1131" spans="1:23" ht="15" customHeight="1" x14ac:dyDescent="0.25">
      <c r="A1131" s="28" t="s">
        <v>2507</v>
      </c>
      <c r="B1131" s="29" t="s">
        <v>8</v>
      </c>
      <c r="C1131" s="70" t="s">
        <v>2502</v>
      </c>
      <c r="D1131" s="70">
        <v>74810000035</v>
      </c>
      <c r="E1131" s="30" t="s">
        <v>2508</v>
      </c>
      <c r="F1131" s="30" t="s">
        <v>2508</v>
      </c>
      <c r="G1131" s="31" t="s">
        <v>2509</v>
      </c>
      <c r="H1131" s="29" t="s">
        <v>18</v>
      </c>
      <c r="I1131" s="63">
        <v>382805.16</v>
      </c>
      <c r="J1131" s="63"/>
      <c r="K1131" s="63">
        <v>382805.16</v>
      </c>
      <c r="L1131" s="33" t="e">
        <f>VLOOKUP(F:F,[1]PdC!$J$5:$T$1165,17,0)</f>
        <v>#N/A</v>
      </c>
      <c r="M1131" s="46"/>
      <c r="N1131" s="22"/>
      <c r="Q1131" s="1">
        <f>+IFERROR(VLOOKUP(C1131,#REF!,3,0),0)</f>
        <v>0</v>
      </c>
      <c r="T1131" s="1" t="e">
        <f>VLOOKUP(F:F,[1]PdC!$F$5:$AE$1164,31,0)</f>
        <v>#REF!</v>
      </c>
      <c r="W1131" s="33"/>
    </row>
    <row r="1132" spans="1:23" ht="15" customHeight="1" x14ac:dyDescent="0.25">
      <c r="A1132" s="91" t="s">
        <v>2332</v>
      </c>
      <c r="B1132" s="29" t="s">
        <v>8</v>
      </c>
      <c r="C1132" s="70" t="s">
        <v>2496</v>
      </c>
      <c r="D1132" s="70">
        <v>74810000040</v>
      </c>
      <c r="E1132" s="30" t="s">
        <v>2510</v>
      </c>
      <c r="F1132" s="30" t="s">
        <v>2510</v>
      </c>
      <c r="G1132" s="31" t="s">
        <v>2511</v>
      </c>
      <c r="H1132" s="29" t="s">
        <v>18</v>
      </c>
      <c r="I1132" s="63">
        <v>0</v>
      </c>
      <c r="J1132" s="63"/>
      <c r="K1132" s="63">
        <v>0</v>
      </c>
      <c r="L1132" s="33" t="e">
        <f>VLOOKUP(F:F,[1]PdC!$J$5:$T$1165,17,0)</f>
        <v>#N/A</v>
      </c>
      <c r="M1132" s="40"/>
      <c r="N1132" s="22"/>
      <c r="Q1132" s="1">
        <f>+IFERROR(VLOOKUP(C1132,#REF!,3,0),0)</f>
        <v>0</v>
      </c>
      <c r="T1132" s="1" t="e">
        <f>VLOOKUP(F:F,[1]PdC!$F$5:$AE$1164,31,0)</f>
        <v>#REF!</v>
      </c>
      <c r="W1132" s="33"/>
    </row>
    <row r="1133" spans="1:23" ht="15" customHeight="1" x14ac:dyDescent="0.25">
      <c r="A1133" s="91" t="s">
        <v>2332</v>
      </c>
      <c r="B1133" s="29" t="s">
        <v>8</v>
      </c>
      <c r="C1133" s="70" t="s">
        <v>2512</v>
      </c>
      <c r="D1133" s="70">
        <v>74810000045</v>
      </c>
      <c r="E1133" s="30" t="s">
        <v>2513</v>
      </c>
      <c r="F1133" s="30" t="s">
        <v>2513</v>
      </c>
      <c r="G1133" s="31" t="s">
        <v>2514</v>
      </c>
      <c r="H1133" s="29" t="s">
        <v>18</v>
      </c>
      <c r="I1133" s="63">
        <v>1392096.34</v>
      </c>
      <c r="J1133" s="63"/>
      <c r="K1133" s="63">
        <v>1392096.34</v>
      </c>
      <c r="L1133" s="33" t="e">
        <f>VLOOKUP(F:F,[1]PdC!$J$5:$T$1165,17,0)</f>
        <v>#N/A</v>
      </c>
      <c r="M1133" s="46"/>
      <c r="N1133" s="22"/>
      <c r="Q1133" s="1">
        <f>+IFERROR(VLOOKUP(C1133,#REF!,3,0),0)</f>
        <v>0</v>
      </c>
      <c r="T1133" s="1" t="e">
        <f>VLOOKUP(F:F,[1]PdC!$F$5:$AE$1164,31,0)</f>
        <v>#REF!</v>
      </c>
      <c r="W1133" s="33"/>
    </row>
    <row r="1134" spans="1:23" ht="15" customHeight="1" x14ac:dyDescent="0.25">
      <c r="A1134" s="28" t="s">
        <v>2507</v>
      </c>
      <c r="B1134" s="29" t="s">
        <v>8</v>
      </c>
      <c r="C1134" s="70" t="s">
        <v>2515</v>
      </c>
      <c r="D1134" s="70">
        <v>74810000050</v>
      </c>
      <c r="E1134" s="30" t="s">
        <v>2516</v>
      </c>
      <c r="F1134" s="30" t="s">
        <v>2516</v>
      </c>
      <c r="G1134" s="31" t="s">
        <v>2517</v>
      </c>
      <c r="H1134" s="29" t="s">
        <v>18</v>
      </c>
      <c r="I1134" s="63">
        <v>229768.7</v>
      </c>
      <c r="J1134" s="63"/>
      <c r="K1134" s="63">
        <v>229768.7</v>
      </c>
      <c r="L1134" s="33" t="e">
        <f>VLOOKUP(F:F,[1]PdC!$J$5:$T$1165,17,0)</f>
        <v>#N/A</v>
      </c>
      <c r="M1134" s="40"/>
      <c r="N1134" s="22"/>
      <c r="Q1134" s="1">
        <f>+IFERROR(VLOOKUP(C1134,#REF!,3,0),0)</f>
        <v>0</v>
      </c>
      <c r="T1134" s="1" t="e">
        <f>VLOOKUP(F:F,[1]PdC!$F$5:$AE$1164,31,0)</f>
        <v>#REF!</v>
      </c>
      <c r="W1134" s="33"/>
    </row>
    <row r="1135" spans="1:23" ht="15" customHeight="1" x14ac:dyDescent="0.25">
      <c r="A1135" s="28" t="s">
        <v>2507</v>
      </c>
      <c r="B1135" s="29" t="s">
        <v>8</v>
      </c>
      <c r="C1135" s="93" t="s">
        <v>2515</v>
      </c>
      <c r="D1135" s="93">
        <v>7481000005101</v>
      </c>
      <c r="E1135" s="71" t="s">
        <v>2518</v>
      </c>
      <c r="F1135" s="71" t="s">
        <v>2518</v>
      </c>
      <c r="G1135" s="31" t="s">
        <v>2519</v>
      </c>
      <c r="H1135" s="31" t="s">
        <v>18</v>
      </c>
      <c r="I1135" s="63">
        <v>0</v>
      </c>
      <c r="J1135" s="63"/>
      <c r="K1135" s="63">
        <v>0</v>
      </c>
      <c r="L1135" s="33" t="e">
        <f>VLOOKUP(F:F,[1]PdC!$J$5:$T$1165,17,0)</f>
        <v>#N/A</v>
      </c>
      <c r="M1135" s="40"/>
      <c r="N1135" s="22"/>
      <c r="Q1135" s="1">
        <f>+IFERROR(VLOOKUP(C1135,#REF!,3,0),0)</f>
        <v>0</v>
      </c>
      <c r="T1135" s="1" t="e">
        <f>VLOOKUP(F:F,[1]PdC!$F$5:$AE$1164,31,0)</f>
        <v>#N/A</v>
      </c>
      <c r="W1135" s="33"/>
    </row>
    <row r="1136" spans="1:23" ht="15" customHeight="1" x14ac:dyDescent="0.25">
      <c r="A1136" s="28" t="s">
        <v>2507</v>
      </c>
      <c r="B1136" s="29" t="s">
        <v>8</v>
      </c>
      <c r="C1136" s="93" t="s">
        <v>2515</v>
      </c>
      <c r="D1136" s="93">
        <v>7481000005102</v>
      </c>
      <c r="E1136" s="71" t="s">
        <v>2520</v>
      </c>
      <c r="F1136" s="71" t="s">
        <v>2520</v>
      </c>
      <c r="G1136" s="31" t="s">
        <v>2521</v>
      </c>
      <c r="H1136" s="31" t="s">
        <v>18</v>
      </c>
      <c r="I1136" s="63">
        <v>0</v>
      </c>
      <c r="J1136" s="63"/>
      <c r="K1136" s="63">
        <v>0</v>
      </c>
      <c r="L1136" s="33" t="e">
        <f>VLOOKUP(F:F,[1]PdC!$J$5:$T$1165,17,0)</f>
        <v>#N/A</v>
      </c>
      <c r="M1136" s="40"/>
      <c r="N1136" s="22"/>
      <c r="Q1136" s="1">
        <f>+IFERROR(VLOOKUP(C1136,#REF!,3,0),0)</f>
        <v>0</v>
      </c>
      <c r="T1136" s="1" t="e">
        <f>VLOOKUP(F:F,[1]PdC!$F$5:$AE$1164,31,0)</f>
        <v>#N/A</v>
      </c>
      <c r="W1136" s="33"/>
    </row>
    <row r="1137" spans="1:23" ht="15" customHeight="1" x14ac:dyDescent="0.25">
      <c r="A1137" s="28" t="s">
        <v>2507</v>
      </c>
      <c r="B1137" s="29" t="s">
        <v>8</v>
      </c>
      <c r="C1137" s="93" t="s">
        <v>2515</v>
      </c>
      <c r="D1137" s="93">
        <v>7481000005103</v>
      </c>
      <c r="E1137" s="71" t="s">
        <v>2522</v>
      </c>
      <c r="F1137" s="71" t="s">
        <v>2522</v>
      </c>
      <c r="G1137" s="31" t="s">
        <v>2523</v>
      </c>
      <c r="H1137" s="31" t="s">
        <v>18</v>
      </c>
      <c r="I1137" s="63">
        <v>0</v>
      </c>
      <c r="J1137" s="63"/>
      <c r="K1137" s="63">
        <v>0</v>
      </c>
      <c r="L1137" s="33" t="e">
        <f>VLOOKUP(F:F,[1]PdC!$J$5:$T$1165,17,0)</f>
        <v>#N/A</v>
      </c>
      <c r="M1137" s="40"/>
      <c r="N1137" s="22"/>
      <c r="Q1137" s="1">
        <f>+IFERROR(VLOOKUP(C1137,#REF!,3,0),0)</f>
        <v>0</v>
      </c>
      <c r="T1137" s="1" t="e">
        <f>VLOOKUP(F:F,[1]PdC!$F$5:$AE$1164,31,0)</f>
        <v>#N/A</v>
      </c>
      <c r="W1137" s="33"/>
    </row>
    <row r="1138" spans="1:23" ht="15" customHeight="1" x14ac:dyDescent="0.25">
      <c r="A1138" s="28" t="s">
        <v>2507</v>
      </c>
      <c r="B1138" s="29" t="s">
        <v>8</v>
      </c>
      <c r="C1138" s="70" t="s">
        <v>2524</v>
      </c>
      <c r="D1138" s="70">
        <v>74810000055</v>
      </c>
      <c r="E1138" s="30" t="s">
        <v>2525</v>
      </c>
      <c r="F1138" s="30" t="s">
        <v>2525</v>
      </c>
      <c r="G1138" s="31" t="s">
        <v>2526</v>
      </c>
      <c r="H1138" s="29" t="s">
        <v>18</v>
      </c>
      <c r="I1138" s="63">
        <v>2277222.12</v>
      </c>
      <c r="J1138" s="63"/>
      <c r="K1138" s="63">
        <v>2277222.12</v>
      </c>
      <c r="L1138" s="33" t="e">
        <f>VLOOKUP(F:F,[1]PdC!$J$5:$T$1165,17,0)</f>
        <v>#N/A</v>
      </c>
      <c r="M1138" s="46"/>
      <c r="N1138" s="22"/>
      <c r="Q1138" s="1">
        <f>+IFERROR(VLOOKUP(C1138,#REF!,3,0),0)</f>
        <v>0</v>
      </c>
      <c r="T1138" s="1" t="e">
        <f>VLOOKUP(F:F,[1]PdC!$F$5:$AE$1164,31,0)</f>
        <v>#REF!</v>
      </c>
      <c r="W1138" s="33"/>
    </row>
    <row r="1139" spans="1:23" ht="15" customHeight="1" x14ac:dyDescent="0.25">
      <c r="A1139" s="28" t="s">
        <v>2507</v>
      </c>
      <c r="B1139" s="29" t="s">
        <v>8</v>
      </c>
      <c r="C1139" s="70" t="s">
        <v>2527</v>
      </c>
      <c r="D1139" s="70">
        <v>74810000060</v>
      </c>
      <c r="E1139" s="30" t="s">
        <v>2528</v>
      </c>
      <c r="F1139" s="30" t="s">
        <v>2528</v>
      </c>
      <c r="G1139" s="31" t="s">
        <v>2529</v>
      </c>
      <c r="H1139" s="29" t="s">
        <v>18</v>
      </c>
      <c r="I1139" s="63">
        <v>270871.3</v>
      </c>
      <c r="J1139" s="63"/>
      <c r="K1139" s="63">
        <v>270871.3</v>
      </c>
      <c r="L1139" s="33" t="e">
        <f>VLOOKUP(F:F,[1]PdC!$J$5:$T$1165,17,0)</f>
        <v>#N/A</v>
      </c>
      <c r="M1139" s="40"/>
      <c r="N1139" s="22"/>
      <c r="Q1139" s="1">
        <f>+IFERROR(VLOOKUP(C1139,#REF!,3,0),0)</f>
        <v>0</v>
      </c>
      <c r="T1139" s="1" t="e">
        <f>VLOOKUP(F:F,[1]PdC!$F$5:$AE$1164,31,0)</f>
        <v>#REF!</v>
      </c>
      <c r="W1139" s="33"/>
    </row>
    <row r="1140" spans="1:23" ht="15" customHeight="1" x14ac:dyDescent="0.25">
      <c r="A1140" s="28" t="s">
        <v>2507</v>
      </c>
      <c r="B1140" s="29" t="s">
        <v>8</v>
      </c>
      <c r="C1140" s="70" t="s">
        <v>2530</v>
      </c>
      <c r="D1140" s="70">
        <v>74810000065</v>
      </c>
      <c r="E1140" s="30" t="s">
        <v>2531</v>
      </c>
      <c r="F1140" s="30" t="s">
        <v>2531</v>
      </c>
      <c r="G1140" s="31" t="s">
        <v>2532</v>
      </c>
      <c r="H1140" s="29" t="s">
        <v>18</v>
      </c>
      <c r="I1140" s="63">
        <v>0</v>
      </c>
      <c r="J1140" s="63"/>
      <c r="K1140" s="63">
        <v>0</v>
      </c>
      <c r="L1140" s="33" t="e">
        <f>VLOOKUP(F:F,[1]PdC!$J$5:$T$1165,17,0)</f>
        <v>#N/A</v>
      </c>
      <c r="M1140" s="46"/>
      <c r="N1140" s="22"/>
      <c r="Q1140" s="1">
        <f>+IFERROR(VLOOKUP(C1140,#REF!,3,0),0)</f>
        <v>0</v>
      </c>
      <c r="T1140" s="1" t="e">
        <f>VLOOKUP(F:F,[1]PdC!$F$5:$AE$1164,31,0)</f>
        <v>#REF!</v>
      </c>
      <c r="W1140" s="33"/>
    </row>
    <row r="1141" spans="1:23" ht="15" customHeight="1" x14ac:dyDescent="0.25">
      <c r="A1141" s="28" t="s">
        <v>2507</v>
      </c>
      <c r="B1141" s="29" t="s">
        <v>8</v>
      </c>
      <c r="C1141" s="70" t="s">
        <v>2533</v>
      </c>
      <c r="D1141" s="70">
        <v>74810000070</v>
      </c>
      <c r="E1141" s="30" t="s">
        <v>2534</v>
      </c>
      <c r="F1141" s="30" t="s">
        <v>2534</v>
      </c>
      <c r="G1141" s="31" t="s">
        <v>2535</v>
      </c>
      <c r="H1141" s="29" t="s">
        <v>18</v>
      </c>
      <c r="I1141" s="63">
        <v>0</v>
      </c>
      <c r="J1141" s="63"/>
      <c r="K1141" s="63">
        <v>0</v>
      </c>
      <c r="L1141" s="33" t="e">
        <f>VLOOKUP(F:F,[1]PdC!$J$5:$T$1165,17,0)</f>
        <v>#N/A</v>
      </c>
      <c r="M1141" s="40"/>
      <c r="N1141" s="22"/>
      <c r="Q1141" s="1">
        <f>+IFERROR(VLOOKUP(C1141,#REF!,3,0),0)</f>
        <v>0</v>
      </c>
      <c r="T1141" s="1" t="e">
        <f>VLOOKUP(F:F,[1]PdC!$F$5:$AE$1164,31,0)</f>
        <v>#REF!</v>
      </c>
      <c r="W1141" s="33"/>
    </row>
    <row r="1142" spans="1:23" ht="15" customHeight="1" x14ac:dyDescent="0.25">
      <c r="A1142" s="28" t="s">
        <v>2507</v>
      </c>
      <c r="B1142" s="29" t="s">
        <v>8</v>
      </c>
      <c r="C1142" s="70" t="s">
        <v>2536</v>
      </c>
      <c r="D1142" s="70">
        <v>74810000075</v>
      </c>
      <c r="E1142" s="30" t="s">
        <v>2537</v>
      </c>
      <c r="F1142" s="30" t="s">
        <v>2537</v>
      </c>
      <c r="G1142" s="31" t="s">
        <v>2538</v>
      </c>
      <c r="H1142" s="29" t="s">
        <v>18</v>
      </c>
      <c r="I1142" s="63">
        <v>0</v>
      </c>
      <c r="J1142" s="63"/>
      <c r="K1142" s="63">
        <v>0</v>
      </c>
      <c r="L1142" s="33" t="e">
        <f>VLOOKUP(F:F,[1]PdC!$J$5:$T$1165,17,0)</f>
        <v>#N/A</v>
      </c>
      <c r="M1142" s="46"/>
      <c r="N1142" s="22"/>
      <c r="Q1142" s="1">
        <f>+IFERROR(VLOOKUP(C1142,#REF!,3,0),0)</f>
        <v>0</v>
      </c>
      <c r="T1142" s="1" t="e">
        <f>VLOOKUP(F:F,[1]PdC!$F$5:$AE$1164,31,0)</f>
        <v>#REF!</v>
      </c>
      <c r="W1142" s="33"/>
    </row>
    <row r="1143" spans="1:23" ht="15" customHeight="1" x14ac:dyDescent="0.25">
      <c r="A1143" s="28" t="s">
        <v>2507</v>
      </c>
      <c r="B1143" s="29" t="s">
        <v>8</v>
      </c>
      <c r="C1143" s="70" t="s">
        <v>2539</v>
      </c>
      <c r="D1143" s="70" t="s">
        <v>2540</v>
      </c>
      <c r="E1143" s="30" t="s">
        <v>2540</v>
      </c>
      <c r="F1143" s="30" t="s">
        <v>2540</v>
      </c>
      <c r="G1143" s="31" t="s">
        <v>2541</v>
      </c>
      <c r="H1143" s="29" t="s">
        <v>18</v>
      </c>
      <c r="I1143" s="63">
        <v>0</v>
      </c>
      <c r="J1143" s="63"/>
      <c r="K1143" s="63">
        <v>0</v>
      </c>
      <c r="L1143" s="33" t="e">
        <f>VLOOKUP(F:F,[1]PdC!$J$5:$T$1165,17,0)</f>
        <v>#N/A</v>
      </c>
      <c r="M1143" s="46"/>
      <c r="N1143" s="22"/>
      <c r="Q1143" s="1">
        <f>+IFERROR(VLOOKUP(C1143,#REF!,3,0),0)</f>
        <v>0</v>
      </c>
      <c r="T1143" s="1" t="e">
        <f>VLOOKUP(F:F,[1]PdC!$F$5:$AE$1164,31,0)</f>
        <v>#REF!</v>
      </c>
      <c r="W1143" s="33"/>
    </row>
    <row r="1144" spans="1:23" ht="15" customHeight="1" x14ac:dyDescent="0.25">
      <c r="A1144" s="28" t="s">
        <v>2507</v>
      </c>
      <c r="B1144" s="29" t="s">
        <v>8</v>
      </c>
      <c r="C1144" s="70" t="s">
        <v>2527</v>
      </c>
      <c r="D1144" s="70">
        <v>74810000105</v>
      </c>
      <c r="E1144" s="30" t="s">
        <v>2542</v>
      </c>
      <c r="F1144" s="30" t="s">
        <v>2542</v>
      </c>
      <c r="G1144" s="31" t="s">
        <v>2543</v>
      </c>
      <c r="H1144" s="29" t="s">
        <v>18</v>
      </c>
      <c r="I1144" s="63">
        <v>0</v>
      </c>
      <c r="J1144" s="63"/>
      <c r="K1144" s="63">
        <v>0</v>
      </c>
      <c r="L1144" s="33" t="e">
        <f>VLOOKUP(F:F,[1]PdC!$J$5:$T$1165,17,0)</f>
        <v>#N/A</v>
      </c>
      <c r="M1144" s="46"/>
      <c r="N1144" s="22"/>
      <c r="Q1144" s="1">
        <f>+IFERROR(VLOOKUP(C1144,#REF!,3,0),0)</f>
        <v>0</v>
      </c>
      <c r="T1144" s="1" t="e">
        <f>VLOOKUP(F:F,[1]PdC!$F$5:$AE$1164,31,0)</f>
        <v>#N/A</v>
      </c>
      <c r="W1144" s="33"/>
    </row>
    <row r="1145" spans="1:23" ht="15" customHeight="1" x14ac:dyDescent="0.25">
      <c r="A1145" s="28" t="s">
        <v>2507</v>
      </c>
      <c r="B1145" s="29" t="s">
        <v>8</v>
      </c>
      <c r="C1145" s="70" t="s">
        <v>2527</v>
      </c>
      <c r="D1145" s="70">
        <v>74810000110</v>
      </c>
      <c r="E1145" s="30" t="s">
        <v>2544</v>
      </c>
      <c r="F1145" s="30" t="s">
        <v>2544</v>
      </c>
      <c r="G1145" s="31" t="s">
        <v>2545</v>
      </c>
      <c r="H1145" s="29" t="s">
        <v>18</v>
      </c>
      <c r="I1145" s="63">
        <v>0</v>
      </c>
      <c r="J1145" s="63"/>
      <c r="K1145" s="63">
        <v>0</v>
      </c>
      <c r="L1145" s="33" t="e">
        <f>VLOOKUP(F:F,[1]PdC!$J$5:$T$1165,17,0)</f>
        <v>#N/A</v>
      </c>
      <c r="M1145" s="46"/>
      <c r="N1145" s="22"/>
      <c r="Q1145" s="1">
        <f>+IFERROR(VLOOKUP(C1145,#REF!,3,0),0)</f>
        <v>0</v>
      </c>
      <c r="T1145" s="1" t="e">
        <f>VLOOKUP(F:F,[1]PdC!$F$5:$AE$1164,31,0)</f>
        <v>#N/A</v>
      </c>
      <c r="W1145" s="33"/>
    </row>
    <row r="1146" spans="1:23" ht="15" customHeight="1" x14ac:dyDescent="0.25">
      <c r="A1146" s="28" t="s">
        <v>2507</v>
      </c>
      <c r="B1146" s="29" t="s">
        <v>8</v>
      </c>
      <c r="C1146" s="70" t="s">
        <v>2527</v>
      </c>
      <c r="D1146" s="70">
        <v>74810000115</v>
      </c>
      <c r="E1146" s="30" t="s">
        <v>2546</v>
      </c>
      <c r="F1146" s="30" t="s">
        <v>2546</v>
      </c>
      <c r="G1146" s="31" t="s">
        <v>2547</v>
      </c>
      <c r="H1146" s="29" t="s">
        <v>18</v>
      </c>
      <c r="I1146" s="63">
        <v>0</v>
      </c>
      <c r="J1146" s="63"/>
      <c r="K1146" s="63">
        <v>0</v>
      </c>
      <c r="L1146" s="33" t="e">
        <f>VLOOKUP(F:F,[1]PdC!$J$5:$T$1165,17,0)</f>
        <v>#N/A</v>
      </c>
      <c r="M1146" s="46"/>
      <c r="N1146" s="22"/>
      <c r="Q1146" s="1">
        <f>+IFERROR(VLOOKUP(C1146,#REF!,3,0),0)</f>
        <v>0</v>
      </c>
      <c r="T1146" s="1" t="e">
        <f>VLOOKUP(F:F,[1]PdC!$F$5:$AE$1164,31,0)</f>
        <v>#N/A</v>
      </c>
      <c r="W1146" s="33"/>
    </row>
    <row r="1147" spans="1:23" ht="15" customHeight="1" x14ac:dyDescent="0.25">
      <c r="A1147" s="28" t="s">
        <v>2507</v>
      </c>
      <c r="B1147" s="29" t="s">
        <v>8</v>
      </c>
      <c r="C1147" s="70"/>
      <c r="D1147" s="70">
        <v>74810000116</v>
      </c>
      <c r="E1147" s="30" t="s">
        <v>2548</v>
      </c>
      <c r="F1147" s="30" t="s">
        <v>2548</v>
      </c>
      <c r="G1147" s="31" t="s">
        <v>2549</v>
      </c>
      <c r="H1147" s="29" t="s">
        <v>18</v>
      </c>
      <c r="I1147" s="63">
        <v>0</v>
      </c>
      <c r="J1147" s="63"/>
      <c r="K1147" s="63">
        <v>0</v>
      </c>
      <c r="L1147" s="33" t="e">
        <f>VLOOKUP(F:F,[1]PdC!$J$5:$T$1165,17,0)</f>
        <v>#N/A</v>
      </c>
      <c r="M1147" s="46"/>
      <c r="N1147" s="22"/>
      <c r="Q1147" s="1">
        <f>+IFERROR(VLOOKUP(C1147,#REF!,3,0),0)</f>
        <v>0</v>
      </c>
      <c r="T1147" s="1" t="e">
        <f>VLOOKUP(F:F,[1]PdC!$F$5:$AE$1164,31,0)</f>
        <v>#N/A</v>
      </c>
      <c r="W1147" s="33"/>
    </row>
    <row r="1148" spans="1:23" ht="15" customHeight="1" x14ac:dyDescent="0.25">
      <c r="A1148" s="28" t="s">
        <v>2507</v>
      </c>
      <c r="B1148" s="29" t="s">
        <v>8</v>
      </c>
      <c r="C1148" s="70"/>
      <c r="D1148" s="70">
        <v>74810000117</v>
      </c>
      <c r="E1148" s="30" t="s">
        <v>2550</v>
      </c>
      <c r="F1148" s="30" t="s">
        <v>2550</v>
      </c>
      <c r="G1148" s="31" t="s">
        <v>2551</v>
      </c>
      <c r="H1148" s="29" t="s">
        <v>18</v>
      </c>
      <c r="I1148" s="63">
        <v>0</v>
      </c>
      <c r="J1148" s="63"/>
      <c r="K1148" s="63">
        <v>0</v>
      </c>
      <c r="L1148" s="33" t="e">
        <f>VLOOKUP(F:F,[1]PdC!$J$5:$T$1165,17,0)</f>
        <v>#N/A</v>
      </c>
      <c r="M1148" s="40"/>
      <c r="N1148" s="22"/>
      <c r="Q1148" s="1">
        <f>+IFERROR(VLOOKUP(C1148,#REF!,3,0),0)</f>
        <v>0</v>
      </c>
      <c r="T1148" s="1" t="e">
        <f>VLOOKUP(F:F,[1]PdC!$F$5:$AE$1164,31,0)</f>
        <v>#N/A</v>
      </c>
      <c r="W1148" s="33"/>
    </row>
    <row r="1149" spans="1:23" ht="15" customHeight="1" x14ac:dyDescent="0.25">
      <c r="A1149" s="28" t="s">
        <v>2507</v>
      </c>
      <c r="B1149" s="29" t="s">
        <v>8</v>
      </c>
      <c r="C1149" s="70" t="s">
        <v>2496</v>
      </c>
      <c r="D1149" s="94" t="s">
        <v>2552</v>
      </c>
      <c r="E1149" s="30" t="s">
        <v>2552</v>
      </c>
      <c r="F1149" s="30" t="s">
        <v>2552</v>
      </c>
      <c r="G1149" s="31" t="s">
        <v>2553</v>
      </c>
      <c r="H1149" s="29" t="s">
        <v>18</v>
      </c>
      <c r="I1149" s="63">
        <v>0</v>
      </c>
      <c r="J1149" s="63"/>
      <c r="K1149" s="63">
        <v>0</v>
      </c>
      <c r="L1149" s="33" t="e">
        <f>VLOOKUP(F:F,[1]PdC!$J$5:$T$1165,17,0)</f>
        <v>#N/A</v>
      </c>
      <c r="M1149" s="40"/>
      <c r="N1149" s="22"/>
      <c r="Q1149" s="1">
        <f>+IFERROR(VLOOKUP(C1149,#REF!,3,0),0)</f>
        <v>0</v>
      </c>
      <c r="T1149" s="1" t="e">
        <f>VLOOKUP(F:F,[1]PdC!$F$5:$AE$1164,31,0)</f>
        <v>#REF!</v>
      </c>
      <c r="W1149" s="33"/>
    </row>
    <row r="1150" spans="1:23" ht="15" customHeight="1" x14ac:dyDescent="0.25">
      <c r="A1150" s="28" t="s">
        <v>2507</v>
      </c>
      <c r="B1150" s="23" t="s">
        <v>8</v>
      </c>
      <c r="C1150" s="24"/>
      <c r="D1150" s="24">
        <v>748105</v>
      </c>
      <c r="E1150" s="25" t="s">
        <v>2554</v>
      </c>
      <c r="F1150" s="25" t="s">
        <v>2554</v>
      </c>
      <c r="G1150" s="26" t="s">
        <v>2555</v>
      </c>
      <c r="H1150" s="26" t="s">
        <v>11</v>
      </c>
      <c r="I1150" s="27">
        <v>0</v>
      </c>
      <c r="J1150" s="27"/>
      <c r="K1150" s="27">
        <v>0</v>
      </c>
      <c r="L1150" s="33" t="e">
        <f>VLOOKUP(F:F,[1]PdC!$J$5:$T$1165,17,0)</f>
        <v>#N/A</v>
      </c>
      <c r="M1150" s="46"/>
      <c r="N1150" s="22"/>
      <c r="Q1150" s="1">
        <f>+IFERROR(VLOOKUP(C1150,#REF!,3,0),0)</f>
        <v>0</v>
      </c>
      <c r="T1150" s="1" t="e">
        <f>VLOOKUP(F:F,[1]PdC!$F$5:$AE$1164,31,0)</f>
        <v>#REF!</v>
      </c>
      <c r="W1150" s="33"/>
    </row>
    <row r="1151" spans="1:23" ht="15" customHeight="1" x14ac:dyDescent="0.25">
      <c r="A1151" s="16"/>
      <c r="B1151" s="29" t="s">
        <v>8</v>
      </c>
      <c r="C1151" s="70" t="s">
        <v>2556</v>
      </c>
      <c r="D1151" s="70">
        <v>74810500005</v>
      </c>
      <c r="E1151" s="30" t="s">
        <v>2557</v>
      </c>
      <c r="F1151" s="30" t="s">
        <v>2557</v>
      </c>
      <c r="G1151" s="31" t="s">
        <v>2558</v>
      </c>
      <c r="H1151" s="29" t="s">
        <v>18</v>
      </c>
      <c r="I1151" s="63">
        <v>0</v>
      </c>
      <c r="J1151" s="63">
        <v>0</v>
      </c>
      <c r="K1151" s="63">
        <v>0</v>
      </c>
      <c r="L1151" s="33"/>
      <c r="M1151" s="46"/>
      <c r="N1151" s="22"/>
      <c r="Q1151" s="1">
        <f>+IFERROR(VLOOKUP(C1151,#REF!,3,0),0)</f>
        <v>0</v>
      </c>
      <c r="T1151" s="1" t="e">
        <f>VLOOKUP(F:F,[1]PdC!$F$5:$AE$1164,31,0)</f>
        <v>#REF!</v>
      </c>
      <c r="W1151" s="33"/>
    </row>
    <row r="1152" spans="1:23" ht="15" customHeight="1" x14ac:dyDescent="0.25">
      <c r="A1152" s="16"/>
      <c r="B1152" s="29" t="s">
        <v>8</v>
      </c>
      <c r="C1152" s="70" t="s">
        <v>2559</v>
      </c>
      <c r="D1152" s="70">
        <v>74810500010</v>
      </c>
      <c r="E1152" s="30" t="s">
        <v>2560</v>
      </c>
      <c r="F1152" s="30" t="s">
        <v>2560</v>
      </c>
      <c r="G1152" s="31" t="s">
        <v>2561</v>
      </c>
      <c r="H1152" s="29" t="s">
        <v>18</v>
      </c>
      <c r="I1152" s="63">
        <v>1000000</v>
      </c>
      <c r="J1152" s="63">
        <v>0</v>
      </c>
      <c r="K1152" s="63">
        <v>1000000</v>
      </c>
      <c r="L1152" s="33"/>
      <c r="M1152" s="46"/>
      <c r="N1152" s="22"/>
      <c r="Q1152" s="1">
        <f>+IFERROR(VLOOKUP(C1152,#REF!,3,0),0)</f>
        <v>0</v>
      </c>
      <c r="T1152" s="1" t="e">
        <f>VLOOKUP(F:F,[1]PdC!$F$5:$AE$1164,31,0)</f>
        <v>#REF!</v>
      </c>
      <c r="W1152" s="33"/>
    </row>
    <row r="1153" spans="1:23" ht="15" customHeight="1" x14ac:dyDescent="0.25">
      <c r="A1153" s="34" t="s">
        <v>2562</v>
      </c>
      <c r="B1153" s="29" t="s">
        <v>8</v>
      </c>
      <c r="C1153" s="70" t="s">
        <v>2563</v>
      </c>
      <c r="D1153" s="70">
        <v>74810500012</v>
      </c>
      <c r="E1153" s="30" t="s">
        <v>2564</v>
      </c>
      <c r="F1153" s="30" t="s">
        <v>2564</v>
      </c>
      <c r="G1153" s="31" t="s">
        <v>2565</v>
      </c>
      <c r="H1153" s="29" t="s">
        <v>18</v>
      </c>
      <c r="I1153" s="63">
        <v>0</v>
      </c>
      <c r="J1153" s="63"/>
      <c r="K1153" s="63">
        <v>0</v>
      </c>
      <c r="L1153" s="33" t="e">
        <f>VLOOKUP(F:F,[1]PdC!$J$5:$T$1165,17,0)</f>
        <v>#N/A</v>
      </c>
      <c r="M1153" s="40"/>
      <c r="N1153" s="22"/>
      <c r="Q1153" s="1">
        <f>+IFERROR(VLOOKUP(C1153,#REF!,3,0),0)</f>
        <v>0</v>
      </c>
      <c r="T1153" s="1" t="e">
        <f>VLOOKUP(F:F,[1]PdC!$F$5:$AE$1164,31,0)</f>
        <v>#REF!</v>
      </c>
      <c r="W1153" s="33"/>
    </row>
    <row r="1154" spans="1:23" ht="15" customHeight="1" x14ac:dyDescent="0.25">
      <c r="A1154" s="28" t="s">
        <v>2562</v>
      </c>
      <c r="B1154" s="29" t="s">
        <v>8</v>
      </c>
      <c r="C1154" s="70" t="s">
        <v>2566</v>
      </c>
      <c r="D1154" s="70">
        <v>74810500014</v>
      </c>
      <c r="E1154" s="30" t="s">
        <v>2567</v>
      </c>
      <c r="F1154" s="30" t="s">
        <v>2567</v>
      </c>
      <c r="G1154" s="31" t="s">
        <v>2568</v>
      </c>
      <c r="H1154" s="29" t="s">
        <v>18</v>
      </c>
      <c r="I1154" s="63">
        <v>0</v>
      </c>
      <c r="J1154" s="63"/>
      <c r="K1154" s="63">
        <v>0</v>
      </c>
      <c r="L1154" s="33" t="e">
        <f>VLOOKUP(F:F,[1]PdC!$J$5:$T$1165,17,0)</f>
        <v>#N/A</v>
      </c>
      <c r="M1154" s="46"/>
      <c r="N1154" s="22"/>
      <c r="Q1154" s="1">
        <f>+IFERROR(VLOOKUP(C1154,#REF!,3,0),0)</f>
        <v>0</v>
      </c>
      <c r="T1154" s="1" t="e">
        <f>VLOOKUP(F:F,[1]PdC!$F$5:$AE$1164,31,0)</f>
        <v>#REF!</v>
      </c>
      <c r="W1154" s="33"/>
    </row>
    <row r="1155" spans="1:23" ht="15" customHeight="1" x14ac:dyDescent="0.25">
      <c r="A1155" s="28" t="s">
        <v>2562</v>
      </c>
      <c r="B1155" s="29" t="s">
        <v>8</v>
      </c>
      <c r="C1155" s="70" t="s">
        <v>2569</v>
      </c>
      <c r="D1155" s="70">
        <v>74810500015</v>
      </c>
      <c r="E1155" s="30" t="s">
        <v>2570</v>
      </c>
      <c r="F1155" s="30" t="s">
        <v>2570</v>
      </c>
      <c r="G1155" s="31" t="s">
        <v>2571</v>
      </c>
      <c r="H1155" s="29" t="s">
        <v>18</v>
      </c>
      <c r="I1155" s="63">
        <v>200000</v>
      </c>
      <c r="J1155" s="63"/>
      <c r="K1155" s="63">
        <v>200000</v>
      </c>
      <c r="L1155" s="33" t="e">
        <f>VLOOKUP(F:F,[1]PdC!$J$5:$T$1165,17,0)</f>
        <v>#N/A</v>
      </c>
      <c r="M1155" s="46"/>
      <c r="N1155" s="22"/>
      <c r="Q1155" s="1">
        <f>+IFERROR(VLOOKUP(C1155,#REF!,3,0),0)</f>
        <v>0</v>
      </c>
      <c r="T1155" s="1" t="e">
        <f>VLOOKUP(F:F,[1]PdC!$F$5:$AE$1164,31,0)</f>
        <v>#REF!</v>
      </c>
      <c r="W1155" s="33"/>
    </row>
    <row r="1156" spans="1:23" ht="15" customHeight="1" x14ac:dyDescent="0.25">
      <c r="A1156" s="16"/>
      <c r="B1156" s="29" t="s">
        <v>8</v>
      </c>
      <c r="C1156" s="70" t="s">
        <v>2572</v>
      </c>
      <c r="D1156" s="70">
        <v>74810500016</v>
      </c>
      <c r="E1156" s="30" t="s">
        <v>2573</v>
      </c>
      <c r="F1156" s="30" t="s">
        <v>2573</v>
      </c>
      <c r="G1156" s="31" t="s">
        <v>2574</v>
      </c>
      <c r="H1156" s="29" t="s">
        <v>18</v>
      </c>
      <c r="I1156" s="63">
        <v>0</v>
      </c>
      <c r="J1156" s="63">
        <v>0</v>
      </c>
      <c r="K1156" s="63">
        <v>0</v>
      </c>
      <c r="L1156" s="33"/>
      <c r="M1156" s="46"/>
      <c r="N1156" s="22"/>
      <c r="Q1156" s="1">
        <f>+IFERROR(VLOOKUP(C1156,#REF!,3,0),0)</f>
        <v>0</v>
      </c>
      <c r="T1156" s="1" t="e">
        <f>VLOOKUP(F:F,[1]PdC!$F$5:$AE$1164,31,0)</f>
        <v>#REF!</v>
      </c>
      <c r="W1156" s="33"/>
    </row>
    <row r="1157" spans="1:23" ht="15" customHeight="1" x14ac:dyDescent="0.25">
      <c r="A1157" s="16"/>
      <c r="B1157" s="29" t="s">
        <v>8</v>
      </c>
      <c r="C1157" s="70" t="s">
        <v>2575</v>
      </c>
      <c r="D1157" s="70">
        <v>74810500020</v>
      </c>
      <c r="E1157" s="30" t="s">
        <v>2576</v>
      </c>
      <c r="F1157" s="30" t="s">
        <v>2576</v>
      </c>
      <c r="G1157" s="31" t="s">
        <v>2577</v>
      </c>
      <c r="H1157" s="29" t="s">
        <v>18</v>
      </c>
      <c r="I1157" s="63">
        <v>80000</v>
      </c>
      <c r="J1157" s="63">
        <v>0</v>
      </c>
      <c r="K1157" s="63">
        <v>80000</v>
      </c>
      <c r="L1157" s="33"/>
      <c r="M1157" s="46"/>
      <c r="N1157" s="22"/>
      <c r="Q1157" s="1">
        <f>+IFERROR(VLOOKUP(C1157,#REF!,3,0),0)</f>
        <v>0</v>
      </c>
      <c r="T1157" s="1" t="e">
        <f>VLOOKUP(F:F,[1]PdC!$F$5:$AE$1164,31,0)</f>
        <v>#REF!</v>
      </c>
      <c r="W1157" s="33"/>
    </row>
    <row r="1158" spans="1:23" ht="15" customHeight="1" x14ac:dyDescent="0.25">
      <c r="A1158" s="28" t="s">
        <v>2578</v>
      </c>
      <c r="B1158" s="29" t="s">
        <v>8</v>
      </c>
      <c r="C1158" s="70" t="s">
        <v>2575</v>
      </c>
      <c r="D1158" s="70">
        <v>74810500030</v>
      </c>
      <c r="E1158" s="30" t="s">
        <v>2579</v>
      </c>
      <c r="F1158" s="30" t="s">
        <v>2579</v>
      </c>
      <c r="G1158" s="31" t="s">
        <v>2580</v>
      </c>
      <c r="H1158" s="29" t="s">
        <v>18</v>
      </c>
      <c r="I1158" s="63">
        <v>0</v>
      </c>
      <c r="J1158" s="63"/>
      <c r="K1158" s="63">
        <v>0</v>
      </c>
      <c r="L1158" s="33" t="e">
        <f>VLOOKUP(F:F,[1]PdC!$J$5:$T$1165,17,0)</f>
        <v>#N/A</v>
      </c>
      <c r="M1158" s="40"/>
      <c r="N1158" s="22"/>
      <c r="Q1158" s="1">
        <f>+IFERROR(VLOOKUP(C1158,#REF!,3,0),0)</f>
        <v>0</v>
      </c>
      <c r="T1158" s="1" t="e">
        <f>VLOOKUP(F:F,[1]PdC!$F$5:$AE$1164,31,0)</f>
        <v>#N/A</v>
      </c>
      <c r="W1158" s="33"/>
    </row>
    <row r="1159" spans="1:23" ht="15" customHeight="1" x14ac:dyDescent="0.25">
      <c r="A1159" s="28" t="s">
        <v>2578</v>
      </c>
      <c r="B1159" s="23" t="s">
        <v>8</v>
      </c>
      <c r="C1159" s="24"/>
      <c r="D1159" s="24">
        <v>748110</v>
      </c>
      <c r="E1159" s="25" t="s">
        <v>2581</v>
      </c>
      <c r="F1159" s="25" t="s">
        <v>2581</v>
      </c>
      <c r="G1159" s="26" t="s">
        <v>2582</v>
      </c>
      <c r="H1159" s="26" t="s">
        <v>11</v>
      </c>
      <c r="I1159" s="27">
        <v>0</v>
      </c>
      <c r="J1159" s="27"/>
      <c r="K1159" s="27">
        <v>0</v>
      </c>
      <c r="L1159" s="33" t="e">
        <f>VLOOKUP(F:F,[1]PdC!$J$5:$T$1165,17,0)</f>
        <v>#N/A</v>
      </c>
      <c r="M1159" s="40"/>
      <c r="N1159" s="22"/>
      <c r="Q1159" s="1">
        <f>+IFERROR(VLOOKUP(C1159,#REF!,3,0),0)</f>
        <v>0</v>
      </c>
      <c r="T1159" s="1" t="e">
        <f>VLOOKUP(F:F,[1]PdC!$F$5:$AE$1164,31,0)</f>
        <v>#REF!</v>
      </c>
      <c r="W1159" s="33"/>
    </row>
    <row r="1160" spans="1:23" ht="15" customHeight="1" x14ac:dyDescent="0.25">
      <c r="A1160" s="28" t="s">
        <v>2578</v>
      </c>
      <c r="B1160" s="29" t="s">
        <v>8</v>
      </c>
      <c r="C1160" s="70" t="s">
        <v>2583</v>
      </c>
      <c r="D1160" s="70">
        <v>74811000005</v>
      </c>
      <c r="E1160" s="30" t="s">
        <v>2584</v>
      </c>
      <c r="F1160" s="30" t="s">
        <v>2584</v>
      </c>
      <c r="G1160" s="31" t="s">
        <v>2585</v>
      </c>
      <c r="H1160" s="29" t="s">
        <v>18</v>
      </c>
      <c r="I1160" s="63">
        <v>0</v>
      </c>
      <c r="J1160" s="63"/>
      <c r="K1160" s="63">
        <v>0</v>
      </c>
      <c r="L1160" s="33" t="e">
        <f>VLOOKUP(F:F,[1]PdC!$J$5:$T$1165,17,0)</f>
        <v>#N/A</v>
      </c>
      <c r="M1160" s="46"/>
      <c r="N1160" s="22"/>
      <c r="Q1160" s="1">
        <f>+IFERROR(VLOOKUP(C1160,#REF!,3,0),0)</f>
        <v>0</v>
      </c>
      <c r="T1160" s="1" t="e">
        <f>VLOOKUP(F:F,[1]PdC!$F$5:$AE$1164,31,0)</f>
        <v>#REF!</v>
      </c>
      <c r="W1160" s="33"/>
    </row>
    <row r="1161" spans="1:23" ht="15" customHeight="1" x14ac:dyDescent="0.25">
      <c r="A1161" s="28" t="s">
        <v>2578</v>
      </c>
      <c r="B1161" s="29" t="s">
        <v>8</v>
      </c>
      <c r="C1161" s="70" t="s">
        <v>2586</v>
      </c>
      <c r="D1161" s="70">
        <v>74811000010</v>
      </c>
      <c r="E1161" s="30" t="s">
        <v>2587</v>
      </c>
      <c r="F1161" s="30" t="s">
        <v>2587</v>
      </c>
      <c r="G1161" s="31" t="s">
        <v>2588</v>
      </c>
      <c r="H1161" s="29" t="s">
        <v>18</v>
      </c>
      <c r="I1161" s="63">
        <v>0</v>
      </c>
      <c r="J1161" s="63"/>
      <c r="K1161" s="63">
        <v>0</v>
      </c>
      <c r="L1161" s="33" t="e">
        <f>VLOOKUP(F:F,[1]PdC!$J$5:$T$1165,17,0)</f>
        <v>#N/A</v>
      </c>
      <c r="M1161" s="40"/>
      <c r="N1161" s="22"/>
      <c r="Q1161" s="1">
        <f>+IFERROR(VLOOKUP(C1161,#REF!,3,0),0)</f>
        <v>0</v>
      </c>
      <c r="T1161" s="1" t="e">
        <f>VLOOKUP(F:F,[1]PdC!$F$5:$AE$1164,31,0)</f>
        <v>#REF!</v>
      </c>
      <c r="W1161" s="33"/>
    </row>
    <row r="1162" spans="1:23" ht="15" customHeight="1" x14ac:dyDescent="0.25">
      <c r="A1162" s="28" t="s">
        <v>2578</v>
      </c>
      <c r="B1162" s="29" t="s">
        <v>8</v>
      </c>
      <c r="C1162" s="70" t="s">
        <v>2589</v>
      </c>
      <c r="D1162" s="70">
        <v>74811000015</v>
      </c>
      <c r="E1162" s="30" t="s">
        <v>2590</v>
      </c>
      <c r="F1162" s="30" t="s">
        <v>2590</v>
      </c>
      <c r="G1162" s="31" t="s">
        <v>2591</v>
      </c>
      <c r="H1162" s="29" t="s">
        <v>18</v>
      </c>
      <c r="I1162" s="63">
        <v>0</v>
      </c>
      <c r="J1162" s="63"/>
      <c r="K1162" s="63">
        <v>0</v>
      </c>
      <c r="L1162" s="33" t="e">
        <f>VLOOKUP(F:F,[1]PdC!$J$5:$T$1165,17,0)</f>
        <v>#N/A</v>
      </c>
      <c r="M1162" s="46"/>
      <c r="N1162" s="22"/>
      <c r="Q1162" s="1">
        <f>+IFERROR(VLOOKUP(C1162,#REF!,3,0),0)</f>
        <v>0</v>
      </c>
      <c r="T1162" s="1" t="e">
        <f>VLOOKUP(F:F,[1]PdC!$F$5:$AE$1164,31,0)</f>
        <v>#N/A</v>
      </c>
      <c r="W1162" s="33"/>
    </row>
    <row r="1163" spans="1:23" ht="15" customHeight="1" x14ac:dyDescent="0.25">
      <c r="A1163" s="28" t="s">
        <v>2578</v>
      </c>
      <c r="B1163" s="29" t="s">
        <v>8</v>
      </c>
      <c r="C1163" s="70" t="s">
        <v>2592</v>
      </c>
      <c r="D1163" s="70">
        <v>74811000020</v>
      </c>
      <c r="E1163" s="30" t="s">
        <v>2593</v>
      </c>
      <c r="F1163" s="30" t="s">
        <v>2593</v>
      </c>
      <c r="G1163" s="31" t="s">
        <v>2594</v>
      </c>
      <c r="H1163" s="29" t="s">
        <v>18</v>
      </c>
      <c r="I1163" s="63">
        <v>0</v>
      </c>
      <c r="J1163" s="63"/>
      <c r="K1163" s="63">
        <v>0</v>
      </c>
      <c r="L1163" s="33" t="e">
        <f>VLOOKUP(F:F,[1]PdC!$J$5:$T$1165,17,0)</f>
        <v>#N/A</v>
      </c>
      <c r="M1163" s="40"/>
      <c r="N1163" s="22"/>
      <c r="Q1163" s="1">
        <f>+IFERROR(VLOOKUP(C1163,#REF!,3,0),0)</f>
        <v>0</v>
      </c>
      <c r="T1163" s="1" t="e">
        <f>VLOOKUP(F:F,[1]PdC!$F$5:$AE$1164,31,0)</f>
        <v>#REF!</v>
      </c>
      <c r="W1163" s="33"/>
    </row>
    <row r="1164" spans="1:23" ht="15" customHeight="1" x14ac:dyDescent="0.25">
      <c r="A1164" s="16"/>
      <c r="B1164" s="29" t="s">
        <v>8</v>
      </c>
      <c r="C1164" s="70" t="s">
        <v>2595</v>
      </c>
      <c r="D1164" s="70">
        <v>74811000025</v>
      </c>
      <c r="E1164" s="30" t="s">
        <v>2596</v>
      </c>
      <c r="F1164" s="30" t="s">
        <v>2596</v>
      </c>
      <c r="G1164" s="31" t="s">
        <v>2597</v>
      </c>
      <c r="H1164" s="29" t="s">
        <v>18</v>
      </c>
      <c r="I1164" s="63">
        <v>0</v>
      </c>
      <c r="J1164" s="63">
        <v>0</v>
      </c>
      <c r="K1164" s="63">
        <v>0</v>
      </c>
      <c r="L1164" s="33"/>
      <c r="M1164" s="46"/>
      <c r="N1164" s="22"/>
      <c r="Q1164" s="1">
        <f>+IFERROR(VLOOKUP(C1164,#REF!,3,0),0)</f>
        <v>0</v>
      </c>
      <c r="T1164" s="1" t="e">
        <f>VLOOKUP(F:F,[1]PdC!$F$5:$AE$1164,31,0)</f>
        <v>#REF!</v>
      </c>
      <c r="W1164" s="33"/>
    </row>
    <row r="1165" spans="1:23" ht="15" customHeight="1" x14ac:dyDescent="0.25">
      <c r="A1165" s="95" t="s">
        <v>2598</v>
      </c>
      <c r="B1165" s="29" t="s">
        <v>8</v>
      </c>
      <c r="C1165" s="70" t="s">
        <v>2599</v>
      </c>
      <c r="D1165" s="70">
        <v>74811000030</v>
      </c>
      <c r="E1165" s="30" t="s">
        <v>2600</v>
      </c>
      <c r="F1165" s="30" t="s">
        <v>2600</v>
      </c>
      <c r="G1165" s="31" t="s">
        <v>2601</v>
      </c>
      <c r="H1165" s="29" t="s">
        <v>18</v>
      </c>
      <c r="I1165" s="63">
        <v>0</v>
      </c>
      <c r="J1165" s="63"/>
      <c r="K1165" s="63">
        <v>0</v>
      </c>
      <c r="L1165" s="33" t="e">
        <f>VLOOKUP(F:F,[1]PdC!$J$5:$T$1165,17,0)</f>
        <v>#N/A</v>
      </c>
      <c r="M1165" s="46"/>
      <c r="N1165" s="22"/>
      <c r="Q1165" s="1">
        <f>+IFERROR(VLOOKUP(C1165,#REF!,3,0),0)</f>
        <v>0</v>
      </c>
      <c r="T1165" s="1" t="e">
        <f>VLOOKUP(F:F,[1]PdC!$F$5:$AE$1164,31,0)</f>
        <v>#REF!</v>
      </c>
      <c r="W1165" s="33"/>
    </row>
    <row r="1166" spans="1:23" ht="15" customHeight="1" x14ac:dyDescent="0.25">
      <c r="A1166" s="16"/>
      <c r="B1166" s="64" t="s">
        <v>8</v>
      </c>
      <c r="C1166" s="65"/>
      <c r="D1166" s="65">
        <v>751</v>
      </c>
      <c r="E1166" s="66" t="s">
        <v>2602</v>
      </c>
      <c r="F1166" s="66" t="s">
        <v>2602</v>
      </c>
      <c r="G1166" s="67" t="s">
        <v>2603</v>
      </c>
      <c r="H1166" s="67" t="s">
        <v>11</v>
      </c>
      <c r="I1166" s="68">
        <v>0</v>
      </c>
      <c r="J1166" s="68">
        <v>0</v>
      </c>
      <c r="K1166" s="68">
        <v>0</v>
      </c>
      <c r="L1166" s="33"/>
      <c r="M1166" s="46"/>
      <c r="N1166" s="22"/>
      <c r="Q1166" s="1">
        <f>+IFERROR(VLOOKUP(C1166,#REF!,3,0),0)</f>
        <v>0</v>
      </c>
      <c r="T1166" s="1" t="e">
        <f>VLOOKUP(F:F,[1]PdC!$F$5:$AE$1164,31,0)</f>
        <v>#REF!</v>
      </c>
      <c r="W1166" s="33"/>
    </row>
    <row r="1167" spans="1:23" ht="15" customHeight="1" x14ac:dyDescent="0.25">
      <c r="A1167" s="16"/>
      <c r="B1167" s="23" t="s">
        <v>8</v>
      </c>
      <c r="C1167" s="24"/>
      <c r="D1167" s="24">
        <v>751100</v>
      </c>
      <c r="E1167" s="25" t="s">
        <v>2604</v>
      </c>
      <c r="F1167" s="25" t="s">
        <v>2604</v>
      </c>
      <c r="G1167" s="26" t="s">
        <v>2605</v>
      </c>
      <c r="H1167" s="26" t="s">
        <v>11</v>
      </c>
      <c r="I1167" s="27">
        <v>0</v>
      </c>
      <c r="J1167" s="27">
        <v>0</v>
      </c>
      <c r="K1167" s="27">
        <v>0</v>
      </c>
      <c r="L1167" s="33"/>
      <c r="M1167" s="46"/>
      <c r="N1167" s="22"/>
      <c r="Q1167" s="1">
        <f>+IFERROR(VLOOKUP(C1167,#REF!,3,0),0)</f>
        <v>0</v>
      </c>
      <c r="T1167" s="1" t="e">
        <f>VLOOKUP(F:F,[1]PdC!$F$5:$AE$1164,31,0)</f>
        <v>#REF!</v>
      </c>
      <c r="W1167" s="33"/>
    </row>
    <row r="1168" spans="1:23" ht="15" customHeight="1" x14ac:dyDescent="0.25">
      <c r="A1168" s="96" t="s">
        <v>2606</v>
      </c>
      <c r="B1168" s="29" t="s">
        <v>8</v>
      </c>
      <c r="C1168" s="70" t="s">
        <v>2607</v>
      </c>
      <c r="D1168" s="70">
        <v>75110000005</v>
      </c>
      <c r="E1168" s="30" t="s">
        <v>2608</v>
      </c>
      <c r="F1168" s="30" t="s">
        <v>2608</v>
      </c>
      <c r="G1168" s="31" t="s">
        <v>2609</v>
      </c>
      <c r="H1168" s="29" t="s">
        <v>18</v>
      </c>
      <c r="I1168" s="63">
        <v>0</v>
      </c>
      <c r="J1168" s="63"/>
      <c r="K1168" s="63">
        <v>0</v>
      </c>
      <c r="L1168" s="33" t="e">
        <f>VLOOKUP(F:F,[1]PdC!$J$5:$T$1165,17,0)</f>
        <v>#N/A</v>
      </c>
      <c r="M1168" s="40"/>
      <c r="N1168" s="22"/>
      <c r="Q1168" s="1">
        <f>+IFERROR(VLOOKUP(C1168,#REF!,3,0),0)</f>
        <v>0</v>
      </c>
      <c r="T1168" s="1" t="e">
        <f>VLOOKUP(F:F,[1]PdC!$F$5:$AE$1164,31,0)</f>
        <v>#REF!</v>
      </c>
      <c r="W1168" s="33"/>
    </row>
    <row r="1169" spans="1:23" ht="15" customHeight="1" x14ac:dyDescent="0.25">
      <c r="A1169" s="96" t="s">
        <v>2606</v>
      </c>
      <c r="B1169" s="29" t="s">
        <v>8</v>
      </c>
      <c r="C1169" s="70" t="s">
        <v>2610</v>
      </c>
      <c r="D1169" s="70">
        <v>75110000010</v>
      </c>
      <c r="E1169" s="30" t="s">
        <v>2611</v>
      </c>
      <c r="F1169" s="30" t="s">
        <v>2611</v>
      </c>
      <c r="G1169" s="31" t="s">
        <v>2612</v>
      </c>
      <c r="H1169" s="29" t="s">
        <v>18</v>
      </c>
      <c r="I1169" s="63">
        <v>0</v>
      </c>
      <c r="J1169" s="63"/>
      <c r="K1169" s="63">
        <v>0</v>
      </c>
      <c r="L1169" s="33" t="e">
        <f>VLOOKUP(F:F,[1]PdC!$J$5:$T$1165,17,0)</f>
        <v>#N/A</v>
      </c>
      <c r="M1169" s="40"/>
      <c r="N1169" s="22"/>
      <c r="Q1169" s="1">
        <f>+IFERROR(VLOOKUP(C1169,#REF!,3,0),0)</f>
        <v>0</v>
      </c>
      <c r="T1169" s="1" t="e">
        <f>VLOOKUP(F:F,[1]PdC!$F$5:$AE$1164,31,0)</f>
        <v>#REF!</v>
      </c>
      <c r="W1169" s="33"/>
    </row>
    <row r="1170" spans="1:23" ht="15" customHeight="1" x14ac:dyDescent="0.25">
      <c r="A1170" s="96" t="s">
        <v>2606</v>
      </c>
      <c r="B1170" s="29" t="s">
        <v>8</v>
      </c>
      <c r="C1170" s="70" t="s">
        <v>2613</v>
      </c>
      <c r="D1170" s="70">
        <v>75110000015</v>
      </c>
      <c r="E1170" s="30" t="s">
        <v>2614</v>
      </c>
      <c r="F1170" s="30" t="s">
        <v>2614</v>
      </c>
      <c r="G1170" s="31" t="s">
        <v>2615</v>
      </c>
      <c r="H1170" s="29" t="s">
        <v>18</v>
      </c>
      <c r="I1170" s="63">
        <v>0</v>
      </c>
      <c r="J1170" s="63"/>
      <c r="K1170" s="63">
        <v>0</v>
      </c>
      <c r="L1170" s="33" t="e">
        <f>VLOOKUP(F:F,[1]PdC!$J$5:$T$1165,17,0)</f>
        <v>#N/A</v>
      </c>
      <c r="M1170" s="40"/>
      <c r="N1170" s="22"/>
      <c r="Q1170" s="1">
        <f>+IFERROR(VLOOKUP(C1170,#REF!,3,0),0)</f>
        <v>0</v>
      </c>
      <c r="T1170" s="1" t="e">
        <f>VLOOKUP(F:F,[1]PdC!$F$5:$AE$1164,31,0)</f>
        <v>#REF!</v>
      </c>
      <c r="W1170" s="33"/>
    </row>
    <row r="1171" spans="1:23" ht="15" customHeight="1" x14ac:dyDescent="0.25">
      <c r="A1171" s="96" t="s">
        <v>2606</v>
      </c>
      <c r="B1171" s="23" t="s">
        <v>8</v>
      </c>
      <c r="C1171" s="24"/>
      <c r="D1171" s="24">
        <v>751105</v>
      </c>
      <c r="E1171" s="25" t="s">
        <v>2616</v>
      </c>
      <c r="F1171" s="25" t="s">
        <v>2616</v>
      </c>
      <c r="G1171" s="26" t="s">
        <v>2617</v>
      </c>
      <c r="H1171" s="26" t="s">
        <v>11</v>
      </c>
      <c r="I1171" s="27">
        <v>0</v>
      </c>
      <c r="J1171" s="27"/>
      <c r="K1171" s="27">
        <v>0</v>
      </c>
      <c r="L1171" s="33" t="e">
        <f>VLOOKUP(F:F,[1]PdC!$J$5:$T$1165,17,0)</f>
        <v>#N/A</v>
      </c>
      <c r="M1171" s="40"/>
      <c r="N1171" s="22"/>
      <c r="Q1171" s="1">
        <f>+IFERROR(VLOOKUP(C1171,#REF!,3,0),0)</f>
        <v>0</v>
      </c>
      <c r="T1171" s="1" t="e">
        <f>VLOOKUP(F:F,[1]PdC!$F$5:$AE$1164,31,0)</f>
        <v>#REF!</v>
      </c>
      <c r="W1171" s="33"/>
    </row>
    <row r="1172" spans="1:23" ht="15" customHeight="1" x14ac:dyDescent="0.25">
      <c r="A1172" s="96" t="s">
        <v>2606</v>
      </c>
      <c r="B1172" s="29" t="s">
        <v>8</v>
      </c>
      <c r="C1172" s="70" t="s">
        <v>2618</v>
      </c>
      <c r="D1172" s="70">
        <v>75110500015</v>
      </c>
      <c r="E1172" s="30" t="s">
        <v>2619</v>
      </c>
      <c r="F1172" s="30" t="s">
        <v>2619</v>
      </c>
      <c r="G1172" s="31" t="s">
        <v>2620</v>
      </c>
      <c r="H1172" s="29" t="s">
        <v>18</v>
      </c>
      <c r="I1172" s="63">
        <v>0</v>
      </c>
      <c r="J1172" s="63"/>
      <c r="K1172" s="63">
        <v>0</v>
      </c>
      <c r="L1172" s="33" t="e">
        <f>VLOOKUP(F:F,[1]PdC!$J$5:$T$1165,17,0)</f>
        <v>#N/A</v>
      </c>
      <c r="M1172" s="46"/>
      <c r="N1172" s="22"/>
      <c r="Q1172" s="1">
        <f>+IFERROR(VLOOKUP(C1172,#REF!,3,0),0)</f>
        <v>0</v>
      </c>
      <c r="T1172" s="1" t="e">
        <f>VLOOKUP(F:F,[1]PdC!$F$5:$AE$1164,31,0)</f>
        <v>#REF!</v>
      </c>
      <c r="W1172" s="33"/>
    </row>
    <row r="1173" spans="1:23" ht="15" customHeight="1" x14ac:dyDescent="0.25">
      <c r="A1173" s="96" t="s">
        <v>2606</v>
      </c>
      <c r="B1173" s="29" t="s">
        <v>8</v>
      </c>
      <c r="C1173" s="70" t="s">
        <v>2621</v>
      </c>
      <c r="D1173" s="70">
        <v>75110500020</v>
      </c>
      <c r="E1173" s="30" t="s">
        <v>2622</v>
      </c>
      <c r="F1173" s="30" t="s">
        <v>2622</v>
      </c>
      <c r="G1173" s="31" t="s">
        <v>2623</v>
      </c>
      <c r="H1173" s="29" t="s">
        <v>18</v>
      </c>
      <c r="I1173" s="63">
        <v>0</v>
      </c>
      <c r="J1173" s="63"/>
      <c r="K1173" s="63">
        <v>0</v>
      </c>
      <c r="L1173" s="33" t="e">
        <f>VLOOKUP(F:F,[1]PdC!$J$5:$T$1165,17,0)</f>
        <v>#N/A</v>
      </c>
      <c r="M1173" s="46"/>
      <c r="N1173" s="22"/>
      <c r="Q1173" s="1">
        <f>+IFERROR(VLOOKUP(C1173,#REF!,3,0),0)</f>
        <v>0</v>
      </c>
      <c r="T1173" s="1" t="e">
        <f>VLOOKUP(F:F,[1]PdC!$F$5:$AE$1164,31,0)</f>
        <v>#REF!</v>
      </c>
      <c r="W1173" s="33"/>
    </row>
    <row r="1174" spans="1:23" ht="15" customHeight="1" x14ac:dyDescent="0.25">
      <c r="A1174" s="96" t="s">
        <v>2606</v>
      </c>
      <c r="B1174" s="64" t="s">
        <v>8</v>
      </c>
      <c r="C1174" s="65"/>
      <c r="D1174" s="65">
        <v>752</v>
      </c>
      <c r="E1174" s="66" t="s">
        <v>2624</v>
      </c>
      <c r="F1174" s="66" t="s">
        <v>2624</v>
      </c>
      <c r="G1174" s="67" t="s">
        <v>2625</v>
      </c>
      <c r="H1174" s="67" t="s">
        <v>11</v>
      </c>
      <c r="I1174" s="68">
        <v>0</v>
      </c>
      <c r="J1174" s="68"/>
      <c r="K1174" s="68">
        <v>0</v>
      </c>
      <c r="L1174" s="33" t="e">
        <f>VLOOKUP(F:F,[1]PdC!$J$5:$T$1165,17,0)</f>
        <v>#N/A</v>
      </c>
      <c r="M1174" s="40"/>
      <c r="N1174" s="22"/>
      <c r="Q1174" s="1">
        <f>+IFERROR(VLOOKUP(C1174,#REF!,3,0),0)</f>
        <v>0</v>
      </c>
      <c r="T1174" s="1" t="e">
        <f>VLOOKUP(F:F,[1]PdC!$F$5:$AE$1164,31,0)</f>
        <v>#REF!</v>
      </c>
      <c r="W1174" s="33"/>
    </row>
    <row r="1175" spans="1:23" ht="15" customHeight="1" x14ac:dyDescent="0.25">
      <c r="A1175" s="96" t="s">
        <v>2606</v>
      </c>
      <c r="B1175" s="23" t="s">
        <v>8</v>
      </c>
      <c r="C1175" s="24"/>
      <c r="D1175" s="24">
        <v>752100</v>
      </c>
      <c r="E1175" s="25" t="s">
        <v>2626</v>
      </c>
      <c r="F1175" s="25" t="s">
        <v>2626</v>
      </c>
      <c r="G1175" s="26" t="s">
        <v>2625</v>
      </c>
      <c r="H1175" s="26" t="s">
        <v>11</v>
      </c>
      <c r="I1175" s="27">
        <v>0</v>
      </c>
      <c r="J1175" s="27"/>
      <c r="K1175" s="27">
        <v>0</v>
      </c>
      <c r="L1175" s="33" t="e">
        <f>VLOOKUP(F:F,[1]PdC!$J$5:$T$1165,17,0)</f>
        <v>#N/A</v>
      </c>
      <c r="M1175" s="40"/>
      <c r="N1175" s="22"/>
      <c r="Q1175" s="1">
        <f>+IFERROR(VLOOKUP(C1175,#REF!,3,0),0)</f>
        <v>0</v>
      </c>
      <c r="T1175" s="1" t="e">
        <f>VLOOKUP(F:F,[1]PdC!$F$5:$AE$1164,31,0)</f>
        <v>#REF!</v>
      </c>
      <c r="W1175" s="33"/>
    </row>
    <row r="1176" spans="1:23" ht="15" customHeight="1" x14ac:dyDescent="0.25">
      <c r="A1176" s="96" t="s">
        <v>2606</v>
      </c>
      <c r="B1176" s="29" t="s">
        <v>8</v>
      </c>
      <c r="C1176" s="70" t="s">
        <v>2627</v>
      </c>
      <c r="D1176" s="70">
        <v>75210000005</v>
      </c>
      <c r="E1176" s="30" t="s">
        <v>2628</v>
      </c>
      <c r="F1176" s="30" t="s">
        <v>2628</v>
      </c>
      <c r="G1176" s="31" t="s">
        <v>2629</v>
      </c>
      <c r="H1176" s="29" t="s">
        <v>18</v>
      </c>
      <c r="I1176" s="63">
        <v>0</v>
      </c>
      <c r="J1176" s="63"/>
      <c r="K1176" s="63">
        <v>0</v>
      </c>
      <c r="L1176" s="33" t="e">
        <f>VLOOKUP(F:F,[1]PdC!$J$5:$T$1165,17,0)</f>
        <v>#N/A</v>
      </c>
      <c r="M1176" s="46"/>
      <c r="N1176" s="22"/>
      <c r="Q1176" s="1">
        <f>+IFERROR(VLOOKUP(C1176,#REF!,3,0),0)</f>
        <v>0</v>
      </c>
      <c r="T1176" s="1" t="e">
        <f>VLOOKUP(F:F,[1]PdC!$F$5:$AE$1164,31,0)</f>
        <v>#REF!</v>
      </c>
      <c r="W1176" s="33"/>
    </row>
    <row r="1177" spans="1:23" ht="15" customHeight="1" x14ac:dyDescent="0.25">
      <c r="A1177" s="96" t="s">
        <v>2606</v>
      </c>
      <c r="B1177" s="64" t="s">
        <v>8</v>
      </c>
      <c r="C1177" s="65"/>
      <c r="D1177" s="65">
        <v>754</v>
      </c>
      <c r="E1177" s="66" t="s">
        <v>2630</v>
      </c>
      <c r="F1177" s="66" t="s">
        <v>2630</v>
      </c>
      <c r="G1177" s="67" t="s">
        <v>2631</v>
      </c>
      <c r="H1177" s="67" t="s">
        <v>11</v>
      </c>
      <c r="I1177" s="68">
        <v>0</v>
      </c>
      <c r="J1177" s="68"/>
      <c r="K1177" s="68">
        <v>0</v>
      </c>
      <c r="L1177" s="33" t="e">
        <f>VLOOKUP(F:F,[1]PdC!$J$5:$T$1165,17,0)</f>
        <v>#REF!</v>
      </c>
      <c r="M1177" s="40"/>
      <c r="N1177" s="22"/>
      <c r="Q1177" s="1">
        <f>+IFERROR(VLOOKUP(C1177,#REF!,3,0),0)</f>
        <v>0</v>
      </c>
      <c r="T1177" s="1" t="e">
        <f>VLOOKUP(F:F,[1]PdC!$F$5:$AE$1164,31,0)</f>
        <v>#REF!</v>
      </c>
      <c r="W1177" s="33"/>
    </row>
    <row r="1178" spans="1:23" ht="15" customHeight="1" x14ac:dyDescent="0.25">
      <c r="A1178" s="96" t="s">
        <v>2606</v>
      </c>
      <c r="B1178" s="23" t="s">
        <v>8</v>
      </c>
      <c r="C1178" s="24"/>
      <c r="D1178" s="24">
        <v>754100</v>
      </c>
      <c r="E1178" s="25" t="s">
        <v>2632</v>
      </c>
      <c r="F1178" s="25" t="s">
        <v>2632</v>
      </c>
      <c r="G1178" s="26" t="s">
        <v>2631</v>
      </c>
      <c r="H1178" s="26" t="s">
        <v>11</v>
      </c>
      <c r="I1178" s="27">
        <v>0</v>
      </c>
      <c r="J1178" s="27"/>
      <c r="K1178" s="27">
        <v>0</v>
      </c>
      <c r="L1178" s="33" t="e">
        <f>VLOOKUP(F:F,[1]PdC!$J$5:$T$1165,17,0)</f>
        <v>#N/A</v>
      </c>
      <c r="M1178" s="40"/>
      <c r="N1178" s="22"/>
      <c r="Q1178" s="1">
        <f>+IFERROR(VLOOKUP(C1178,#REF!,3,0),0)</f>
        <v>0</v>
      </c>
      <c r="T1178" s="1" t="e">
        <f>VLOOKUP(F:F,[1]PdC!$F$5:$AE$1164,31,0)</f>
        <v>#REF!</v>
      </c>
      <c r="W1178" s="33"/>
    </row>
    <row r="1179" spans="1:23" ht="15" customHeight="1" x14ac:dyDescent="0.25">
      <c r="A1179" s="96" t="s">
        <v>2606</v>
      </c>
      <c r="B1179" s="29" t="s">
        <v>8</v>
      </c>
      <c r="C1179" s="70" t="s">
        <v>2633</v>
      </c>
      <c r="D1179" s="70">
        <v>75410000005</v>
      </c>
      <c r="E1179" s="30" t="s">
        <v>2634</v>
      </c>
      <c r="F1179" s="30" t="s">
        <v>2634</v>
      </c>
      <c r="G1179" s="31" t="s">
        <v>2635</v>
      </c>
      <c r="H1179" s="29" t="s">
        <v>18</v>
      </c>
      <c r="I1179" s="63">
        <v>0</v>
      </c>
      <c r="J1179" s="63"/>
      <c r="K1179" s="63">
        <v>0</v>
      </c>
      <c r="L1179" s="33" t="e">
        <f>VLOOKUP(F:F,[1]PdC!$J$5:$T$1165,17,0)</f>
        <v>#N/A</v>
      </c>
      <c r="M1179" s="46"/>
      <c r="N1179" s="22"/>
      <c r="Q1179" s="1">
        <f>+IFERROR(VLOOKUP(C1179,#REF!,3,0),0)</f>
        <v>0</v>
      </c>
      <c r="T1179" s="1" t="e">
        <f>VLOOKUP(F:F,[1]PdC!$F$5:$AE$1164,31,0)</f>
        <v>#REF!</v>
      </c>
      <c r="W1179" s="33"/>
    </row>
    <row r="1180" spans="1:23" ht="15" customHeight="1" x14ac:dyDescent="0.25">
      <c r="A1180" s="96" t="s">
        <v>2606</v>
      </c>
      <c r="B1180" s="29" t="s">
        <v>8</v>
      </c>
      <c r="C1180" s="70" t="s">
        <v>2633</v>
      </c>
      <c r="D1180" s="70">
        <v>75410000010</v>
      </c>
      <c r="E1180" s="30" t="s">
        <v>2636</v>
      </c>
      <c r="F1180" s="30" t="s">
        <v>2636</v>
      </c>
      <c r="G1180" s="31" t="s">
        <v>2637</v>
      </c>
      <c r="H1180" s="29" t="s">
        <v>18</v>
      </c>
      <c r="I1180" s="63">
        <v>0</v>
      </c>
      <c r="J1180" s="63"/>
      <c r="K1180" s="63">
        <v>0</v>
      </c>
      <c r="L1180" s="33" t="e">
        <f>VLOOKUP(F:F,[1]PdC!$J$5:$T$1165,17,0)</f>
        <v>#N/A</v>
      </c>
      <c r="M1180" s="40"/>
      <c r="N1180" s="22"/>
      <c r="Q1180" s="1">
        <f>+IFERROR(VLOOKUP(C1180,#REF!,3,0),0)</f>
        <v>0</v>
      </c>
      <c r="T1180" s="1" t="e">
        <f>VLOOKUP(F:F,[1]PdC!$F$5:$AE$1164,31,0)</f>
        <v>#REF!</v>
      </c>
      <c r="W1180" s="33"/>
    </row>
    <row r="1181" spans="1:23" ht="15" customHeight="1" x14ac:dyDescent="0.25">
      <c r="A1181" s="96" t="s">
        <v>2606</v>
      </c>
      <c r="B1181" s="64" t="s">
        <v>8</v>
      </c>
      <c r="C1181" s="65"/>
      <c r="D1181" s="65">
        <v>757</v>
      </c>
      <c r="E1181" s="66" t="s">
        <v>2638</v>
      </c>
      <c r="F1181" s="66" t="s">
        <v>2638</v>
      </c>
      <c r="G1181" s="67" t="s">
        <v>2639</v>
      </c>
      <c r="H1181" s="67" t="s">
        <v>11</v>
      </c>
      <c r="I1181" s="68">
        <v>0</v>
      </c>
      <c r="J1181" s="68"/>
      <c r="K1181" s="68">
        <v>0</v>
      </c>
      <c r="L1181" s="33" t="e">
        <f>VLOOKUP(F:F,[1]PdC!$J$5:$T$1165,17,0)</f>
        <v>#REF!</v>
      </c>
      <c r="M1181" s="40"/>
      <c r="N1181" s="22"/>
      <c r="Q1181" s="1">
        <f>+IFERROR(VLOOKUP(C1181,#REF!,3,0),0)</f>
        <v>0</v>
      </c>
      <c r="T1181" s="1" t="e">
        <f>VLOOKUP(F:F,[1]PdC!$F$5:$AE$1164,31,0)</f>
        <v>#REF!</v>
      </c>
      <c r="W1181" s="33"/>
    </row>
    <row r="1182" spans="1:23" ht="15" customHeight="1" x14ac:dyDescent="0.25">
      <c r="A1182" s="96" t="s">
        <v>2606</v>
      </c>
      <c r="B1182" s="23" t="s">
        <v>8</v>
      </c>
      <c r="C1182" s="24"/>
      <c r="D1182" s="24">
        <v>757100</v>
      </c>
      <c r="E1182" s="25" t="s">
        <v>2640</v>
      </c>
      <c r="F1182" s="25" t="s">
        <v>2640</v>
      </c>
      <c r="G1182" s="26" t="s">
        <v>2641</v>
      </c>
      <c r="H1182" s="26" t="s">
        <v>11</v>
      </c>
      <c r="I1182" s="27">
        <v>0</v>
      </c>
      <c r="J1182" s="27"/>
      <c r="K1182" s="27">
        <v>0</v>
      </c>
      <c r="L1182" s="33" t="e">
        <f>VLOOKUP(F:F,[1]PdC!$J$5:$T$1165,17,0)</f>
        <v>#N/A</v>
      </c>
      <c r="M1182" s="40"/>
      <c r="N1182" s="22"/>
      <c r="Q1182" s="1">
        <f>+IFERROR(VLOOKUP(C1182,#REF!,3,0),0)</f>
        <v>0</v>
      </c>
      <c r="T1182" s="1" t="e">
        <f>VLOOKUP(F:F,[1]PdC!$F$5:$AE$1164,31,0)</f>
        <v>#REF!</v>
      </c>
      <c r="W1182" s="33"/>
    </row>
    <row r="1183" spans="1:23" ht="15" customHeight="1" x14ac:dyDescent="0.25">
      <c r="A1183" s="96" t="s">
        <v>2606</v>
      </c>
      <c r="B1183" s="29" t="s">
        <v>8</v>
      </c>
      <c r="C1183" s="70" t="s">
        <v>2642</v>
      </c>
      <c r="D1183" s="70">
        <v>75710000085</v>
      </c>
      <c r="E1183" s="30" t="s">
        <v>2643</v>
      </c>
      <c r="F1183" s="30" t="s">
        <v>2643</v>
      </c>
      <c r="G1183" s="31" t="s">
        <v>2644</v>
      </c>
      <c r="H1183" s="29" t="s">
        <v>18</v>
      </c>
      <c r="I1183" s="63">
        <v>0</v>
      </c>
      <c r="J1183" s="63"/>
      <c r="K1183" s="63">
        <v>0</v>
      </c>
      <c r="L1183" s="33" t="e">
        <f>VLOOKUP(F:F,[1]PdC!$J$5:$T$1165,17,0)</f>
        <v>#N/A</v>
      </c>
      <c r="M1183" s="40"/>
      <c r="N1183" s="22"/>
      <c r="Q1183" s="1">
        <f>+IFERROR(VLOOKUP(C1183,#REF!,3,0),0)</f>
        <v>0</v>
      </c>
      <c r="T1183" s="1" t="e">
        <f>VLOOKUP(F:F,[1]PdC!$F$5:$AE$1164,31,0)</f>
        <v>#REF!</v>
      </c>
      <c r="W1183" s="33"/>
    </row>
    <row r="1184" spans="1:23" ht="15" customHeight="1" x14ac:dyDescent="0.25">
      <c r="A1184" s="96" t="s">
        <v>2606</v>
      </c>
      <c r="B1184" s="29" t="s">
        <v>8</v>
      </c>
      <c r="C1184" s="70" t="s">
        <v>2642</v>
      </c>
      <c r="D1184" s="70">
        <v>75710000090</v>
      </c>
      <c r="E1184" s="30" t="s">
        <v>2645</v>
      </c>
      <c r="F1184" s="30" t="s">
        <v>2645</v>
      </c>
      <c r="G1184" s="31" t="s">
        <v>2646</v>
      </c>
      <c r="H1184" s="29" t="s">
        <v>18</v>
      </c>
      <c r="I1184" s="63">
        <v>0</v>
      </c>
      <c r="J1184" s="63"/>
      <c r="K1184" s="63">
        <v>0</v>
      </c>
      <c r="L1184" s="33" t="e">
        <f>VLOOKUP(F:F,[1]PdC!$J$5:$T$1165,17,0)</f>
        <v>#N/A</v>
      </c>
      <c r="M1184" s="46"/>
      <c r="N1184" s="22"/>
      <c r="Q1184" s="1">
        <f>+IFERROR(VLOOKUP(C1184,#REF!,3,0),0)</f>
        <v>0</v>
      </c>
      <c r="T1184" s="1" t="e">
        <f>VLOOKUP(F:F,[1]PdC!$F$5:$AE$1164,31,0)</f>
        <v>#REF!</v>
      </c>
      <c r="W1184" s="33"/>
    </row>
    <row r="1185" spans="1:23" ht="15" customHeight="1" x14ac:dyDescent="0.25">
      <c r="A1185" s="96" t="s">
        <v>2606</v>
      </c>
      <c r="B1185" s="29" t="s">
        <v>8</v>
      </c>
      <c r="C1185" s="70" t="s">
        <v>2647</v>
      </c>
      <c r="D1185" s="70">
        <v>75710000097</v>
      </c>
      <c r="E1185" s="30" t="s">
        <v>2648</v>
      </c>
      <c r="F1185" s="30" t="s">
        <v>2648</v>
      </c>
      <c r="G1185" s="31" t="s">
        <v>2649</v>
      </c>
      <c r="H1185" s="29" t="s">
        <v>18</v>
      </c>
      <c r="I1185" s="63">
        <v>0</v>
      </c>
      <c r="J1185" s="63"/>
      <c r="K1185" s="63">
        <v>0</v>
      </c>
      <c r="L1185" s="33" t="e">
        <f>VLOOKUP(F:F,[1]PdC!$J$5:$T$1165,17,0)</f>
        <v>#N/A</v>
      </c>
      <c r="M1185" s="40"/>
      <c r="N1185" s="22"/>
      <c r="Q1185" s="1">
        <f>+IFERROR(VLOOKUP(C1185,#REF!,3,0),0)</f>
        <v>0</v>
      </c>
      <c r="T1185" s="1" t="e">
        <f>VLOOKUP(F:F,[1]PdC!$F$5:$AE$1164,31,0)</f>
        <v>#REF!</v>
      </c>
      <c r="W1185" s="33"/>
    </row>
    <row r="1186" spans="1:23" ht="15" customHeight="1" x14ac:dyDescent="0.25">
      <c r="A1186" s="96" t="s">
        <v>2606</v>
      </c>
      <c r="B1186" s="29" t="s">
        <v>8</v>
      </c>
      <c r="C1186" s="70" t="s">
        <v>2650</v>
      </c>
      <c r="D1186" s="70">
        <v>75710000105</v>
      </c>
      <c r="E1186" s="30" t="s">
        <v>2651</v>
      </c>
      <c r="F1186" s="30" t="s">
        <v>2651</v>
      </c>
      <c r="G1186" s="31" t="s">
        <v>2652</v>
      </c>
      <c r="H1186" s="29" t="s">
        <v>18</v>
      </c>
      <c r="I1186" s="63">
        <v>0</v>
      </c>
      <c r="J1186" s="63"/>
      <c r="K1186" s="63">
        <v>0</v>
      </c>
      <c r="L1186" s="33" t="e">
        <f>VLOOKUP(F:F,[1]PdC!$J$5:$T$1165,17,0)</f>
        <v>#N/A</v>
      </c>
      <c r="M1186" s="40"/>
      <c r="N1186" s="22"/>
      <c r="Q1186" s="1">
        <f>+IFERROR(VLOOKUP(C1186,#REF!,3,0),0)</f>
        <v>0</v>
      </c>
      <c r="T1186" s="1" t="e">
        <f>VLOOKUP(F:F,[1]PdC!$F$5:$AE$1164,31,0)</f>
        <v>#REF!</v>
      </c>
      <c r="W1186" s="33"/>
    </row>
    <row r="1187" spans="1:23" ht="15" customHeight="1" x14ac:dyDescent="0.25">
      <c r="A1187" s="96" t="s">
        <v>2606</v>
      </c>
      <c r="B1187" s="29" t="s">
        <v>8</v>
      </c>
      <c r="C1187" s="70" t="s">
        <v>2653</v>
      </c>
      <c r="D1187" s="70">
        <v>75710000110</v>
      </c>
      <c r="E1187" s="30" t="s">
        <v>2654</v>
      </c>
      <c r="F1187" s="30" t="s">
        <v>2654</v>
      </c>
      <c r="G1187" s="31" t="s">
        <v>2655</v>
      </c>
      <c r="H1187" s="29" t="s">
        <v>18</v>
      </c>
      <c r="I1187" s="63">
        <v>0</v>
      </c>
      <c r="J1187" s="63"/>
      <c r="K1187" s="63">
        <v>0</v>
      </c>
      <c r="L1187" s="33" t="e">
        <f>VLOOKUP(F:F,[1]PdC!$J$5:$T$1165,17,0)</f>
        <v>#N/A</v>
      </c>
      <c r="M1187" s="46"/>
      <c r="N1187" s="22"/>
      <c r="Q1187" s="1">
        <f>+IFERROR(VLOOKUP(C1187,#REF!,3,0),0)</f>
        <v>0</v>
      </c>
      <c r="T1187" s="1" t="e">
        <f>VLOOKUP(F:F,[1]PdC!$F$5:$AE$1164,31,0)</f>
        <v>#REF!</v>
      </c>
      <c r="W1187" s="33"/>
    </row>
    <row r="1188" spans="1:23" ht="15" customHeight="1" x14ac:dyDescent="0.25">
      <c r="A1188" s="96" t="s">
        <v>2606</v>
      </c>
      <c r="B1188" s="29" t="s">
        <v>8</v>
      </c>
      <c r="C1188" s="70" t="s">
        <v>2656</v>
      </c>
      <c r="D1188" s="70">
        <v>75710000137</v>
      </c>
      <c r="E1188" s="30" t="s">
        <v>2657</v>
      </c>
      <c r="F1188" s="30" t="s">
        <v>2657</v>
      </c>
      <c r="G1188" s="31" t="s">
        <v>2658</v>
      </c>
      <c r="H1188" s="29" t="s">
        <v>18</v>
      </c>
      <c r="I1188" s="63">
        <v>0</v>
      </c>
      <c r="J1188" s="63"/>
      <c r="K1188" s="63">
        <v>0</v>
      </c>
      <c r="L1188" s="33" t="e">
        <f>VLOOKUP(F:F,[1]PdC!$J$5:$T$1165,17,0)</f>
        <v>#N/A</v>
      </c>
      <c r="M1188" s="46"/>
      <c r="N1188" s="22"/>
      <c r="Q1188" s="1">
        <f>+IFERROR(VLOOKUP(C1188,#REF!,3,0),0)</f>
        <v>0</v>
      </c>
      <c r="T1188" s="1" t="e">
        <f>VLOOKUP(F:F,[1]PdC!$F$5:$AE$1164,31,0)</f>
        <v>#REF!</v>
      </c>
      <c r="W1188" s="33"/>
    </row>
    <row r="1189" spans="1:23" ht="15" customHeight="1" x14ac:dyDescent="0.25">
      <c r="A1189" s="96" t="s">
        <v>2606</v>
      </c>
      <c r="B1189" s="29" t="s">
        <v>8</v>
      </c>
      <c r="C1189" s="70" t="s">
        <v>2659</v>
      </c>
      <c r="D1189" s="70">
        <v>75710000140</v>
      </c>
      <c r="E1189" s="30" t="s">
        <v>2660</v>
      </c>
      <c r="F1189" s="30" t="s">
        <v>2660</v>
      </c>
      <c r="G1189" s="31" t="s">
        <v>2661</v>
      </c>
      <c r="H1189" s="29" t="s">
        <v>18</v>
      </c>
      <c r="I1189" s="63">
        <v>0</v>
      </c>
      <c r="J1189" s="63"/>
      <c r="K1189" s="63">
        <v>0</v>
      </c>
      <c r="L1189" s="33"/>
      <c r="M1189" s="46"/>
      <c r="N1189" s="22"/>
      <c r="Q1189" s="1">
        <f>+IFERROR(VLOOKUP(C1189,#REF!,3,0),0)</f>
        <v>0</v>
      </c>
      <c r="T1189" s="1" t="e">
        <f>VLOOKUP(F:F,[1]PdC!$F$5:$AE$1164,31,0)</f>
        <v>#REF!</v>
      </c>
      <c r="W1189" s="33"/>
    </row>
    <row r="1190" spans="1:23" ht="15" customHeight="1" x14ac:dyDescent="0.25">
      <c r="A1190" s="96" t="s">
        <v>2606</v>
      </c>
      <c r="B1190" s="29" t="s">
        <v>8</v>
      </c>
      <c r="C1190" s="70" t="s">
        <v>2662</v>
      </c>
      <c r="D1190" s="70">
        <v>75710000145</v>
      </c>
      <c r="E1190" s="30" t="s">
        <v>2663</v>
      </c>
      <c r="F1190" s="30" t="s">
        <v>2663</v>
      </c>
      <c r="G1190" s="31" t="s">
        <v>2664</v>
      </c>
      <c r="H1190" s="29" t="s">
        <v>18</v>
      </c>
      <c r="I1190" s="63">
        <v>0</v>
      </c>
      <c r="J1190" s="63"/>
      <c r="K1190" s="63">
        <v>0</v>
      </c>
      <c r="L1190" s="33"/>
      <c r="M1190" s="46"/>
      <c r="N1190" s="22"/>
      <c r="Q1190" s="1">
        <f>+IFERROR(VLOOKUP(C1190,#REF!,3,0),0)</f>
        <v>0</v>
      </c>
      <c r="T1190" s="1" t="e">
        <f>VLOOKUP(F:F,[1]PdC!$F$5:$AE$1164,31,0)</f>
        <v>#REF!</v>
      </c>
      <c r="W1190" s="33"/>
    </row>
    <row r="1191" spans="1:23" ht="15" customHeight="1" x14ac:dyDescent="0.25">
      <c r="A1191" s="96" t="s">
        <v>2606</v>
      </c>
      <c r="B1191" s="29" t="s">
        <v>8</v>
      </c>
      <c r="C1191" s="70" t="s">
        <v>2665</v>
      </c>
      <c r="D1191" s="70">
        <v>75710000150</v>
      </c>
      <c r="E1191" s="30" t="s">
        <v>2666</v>
      </c>
      <c r="F1191" s="30" t="s">
        <v>2666</v>
      </c>
      <c r="G1191" s="31" t="s">
        <v>2667</v>
      </c>
      <c r="H1191" s="29" t="s">
        <v>18</v>
      </c>
      <c r="I1191" s="63">
        <v>0</v>
      </c>
      <c r="J1191" s="63"/>
      <c r="K1191" s="63">
        <v>0</v>
      </c>
      <c r="L1191" s="33" t="e">
        <f>VLOOKUP(F:F,[1]PdC!$J$5:$T$1165,17,0)</f>
        <v>#N/A</v>
      </c>
      <c r="M1191" s="46"/>
      <c r="N1191" s="22"/>
      <c r="Q1191" s="1">
        <f>+IFERROR(VLOOKUP(C1191,#REF!,3,0),0)</f>
        <v>0</v>
      </c>
      <c r="T1191" s="1" t="e">
        <f>VLOOKUP(F:F,[1]PdC!$F$5:$AE$1164,31,0)</f>
        <v>#REF!</v>
      </c>
      <c r="W1191" s="33"/>
    </row>
    <row r="1192" spans="1:23" ht="15" customHeight="1" x14ac:dyDescent="0.25">
      <c r="A1192" s="96" t="s">
        <v>2606</v>
      </c>
      <c r="B1192" s="29" t="s">
        <v>8</v>
      </c>
      <c r="C1192" s="70" t="s">
        <v>2668</v>
      </c>
      <c r="D1192" s="70">
        <v>75710000185</v>
      </c>
      <c r="E1192" s="30" t="s">
        <v>2669</v>
      </c>
      <c r="F1192" s="30" t="s">
        <v>2669</v>
      </c>
      <c r="G1192" s="31" t="s">
        <v>2670</v>
      </c>
      <c r="H1192" s="29" t="s">
        <v>18</v>
      </c>
      <c r="I1192" s="63">
        <v>0</v>
      </c>
      <c r="J1192" s="63"/>
      <c r="K1192" s="63">
        <v>0</v>
      </c>
      <c r="L1192" s="33" t="e">
        <f>VLOOKUP(F:F,[1]PdC!$J$5:$T$1165,17,0)</f>
        <v>#N/A</v>
      </c>
      <c r="M1192" s="40"/>
      <c r="N1192" s="22"/>
      <c r="Q1192" s="1">
        <f>+IFERROR(VLOOKUP(C1192,#REF!,3,0),0)</f>
        <v>0</v>
      </c>
      <c r="T1192" s="1" t="e">
        <f>VLOOKUP(F:F,[1]PdC!$F$5:$AE$1164,31,0)</f>
        <v>#REF!</v>
      </c>
      <c r="W1192" s="33"/>
    </row>
    <row r="1193" spans="1:23" ht="15" customHeight="1" x14ac:dyDescent="0.25">
      <c r="A1193" s="96" t="s">
        <v>2606</v>
      </c>
      <c r="B1193" s="29" t="s">
        <v>8</v>
      </c>
      <c r="C1193" s="70" t="s">
        <v>2671</v>
      </c>
      <c r="D1193" s="70">
        <v>75710000190</v>
      </c>
      <c r="E1193" s="30" t="s">
        <v>2672</v>
      </c>
      <c r="F1193" s="30" t="s">
        <v>2672</v>
      </c>
      <c r="G1193" s="31" t="s">
        <v>2673</v>
      </c>
      <c r="H1193" s="29" t="s">
        <v>18</v>
      </c>
      <c r="I1193" s="63">
        <v>0</v>
      </c>
      <c r="J1193" s="63"/>
      <c r="K1193" s="63">
        <v>0</v>
      </c>
      <c r="L1193" s="33"/>
      <c r="M1193" s="46"/>
      <c r="N1193" s="22"/>
      <c r="Q1193" s="1">
        <f>+IFERROR(VLOOKUP(C1193,#REF!,3,0),0)</f>
        <v>0</v>
      </c>
      <c r="T1193" s="1" t="e">
        <f>VLOOKUP(F:F,[1]PdC!$F$5:$AE$1164,31,0)</f>
        <v>#REF!</v>
      </c>
      <c r="W1193" s="33"/>
    </row>
    <row r="1194" spans="1:23" ht="15" customHeight="1" x14ac:dyDescent="0.25">
      <c r="A1194" s="16"/>
      <c r="B1194" s="29" t="s">
        <v>8</v>
      </c>
      <c r="C1194" s="70" t="s">
        <v>2674</v>
      </c>
      <c r="D1194" s="70">
        <v>75710000195</v>
      </c>
      <c r="E1194" s="30" t="s">
        <v>2675</v>
      </c>
      <c r="F1194" s="30" t="s">
        <v>2675</v>
      </c>
      <c r="G1194" s="31" t="s">
        <v>2676</v>
      </c>
      <c r="H1194" s="29" t="s">
        <v>18</v>
      </c>
      <c r="I1194" s="63">
        <v>0</v>
      </c>
      <c r="J1194" s="63">
        <v>0</v>
      </c>
      <c r="K1194" s="63">
        <v>0</v>
      </c>
      <c r="L1194" s="33"/>
      <c r="M1194" s="46"/>
      <c r="N1194" s="22"/>
      <c r="Q1194" s="1">
        <f>+IFERROR(VLOOKUP(C1194,#REF!,3,0),0)</f>
        <v>0</v>
      </c>
      <c r="T1194" s="1" t="e">
        <f>VLOOKUP(F:F,[1]PdC!$F$5:$AE$1164,31,0)</f>
        <v>#REF!</v>
      </c>
      <c r="W1194" s="33"/>
    </row>
    <row r="1195" spans="1:23" ht="15" customHeight="1" x14ac:dyDescent="0.25">
      <c r="A1195" s="96" t="s">
        <v>2677</v>
      </c>
      <c r="B1195" s="29" t="s">
        <v>8</v>
      </c>
      <c r="C1195" s="70" t="s">
        <v>2678</v>
      </c>
      <c r="D1195" s="70">
        <v>75710000200</v>
      </c>
      <c r="E1195" s="30" t="s">
        <v>2679</v>
      </c>
      <c r="F1195" s="30" t="s">
        <v>2679</v>
      </c>
      <c r="G1195" s="31" t="s">
        <v>2680</v>
      </c>
      <c r="H1195" s="29" t="s">
        <v>18</v>
      </c>
      <c r="I1195" s="63">
        <v>0</v>
      </c>
      <c r="J1195" s="63"/>
      <c r="K1195" s="63">
        <v>0</v>
      </c>
      <c r="L1195" s="33" t="e">
        <f>VLOOKUP(F:F,[1]PdC!$J$5:$T$1165,17,0)</f>
        <v>#N/A</v>
      </c>
      <c r="M1195" s="40"/>
      <c r="N1195" s="22"/>
      <c r="Q1195" s="1">
        <f>+IFERROR(VLOOKUP(C1195,#REF!,3,0),0)</f>
        <v>0</v>
      </c>
      <c r="T1195" s="1" t="e">
        <f>VLOOKUP(F:F,[1]PdC!$F$5:$AE$1164,31,0)</f>
        <v>#REF!</v>
      </c>
      <c r="W1195" s="33"/>
    </row>
    <row r="1196" spans="1:23" ht="15" customHeight="1" x14ac:dyDescent="0.25">
      <c r="A1196" s="96" t="s">
        <v>2677</v>
      </c>
      <c r="B1196" s="29" t="s">
        <v>8</v>
      </c>
      <c r="C1196" s="70" t="s">
        <v>2653</v>
      </c>
      <c r="D1196" s="70">
        <v>75710000205</v>
      </c>
      <c r="E1196" s="30" t="s">
        <v>2681</v>
      </c>
      <c r="F1196" s="30" t="s">
        <v>2681</v>
      </c>
      <c r="G1196" s="31" t="s">
        <v>2682</v>
      </c>
      <c r="H1196" s="29" t="s">
        <v>18</v>
      </c>
      <c r="I1196" s="63">
        <v>0</v>
      </c>
      <c r="J1196" s="63"/>
      <c r="K1196" s="63">
        <v>0</v>
      </c>
      <c r="L1196" s="33" t="e">
        <f>VLOOKUP(F:F,[1]PdC!$J$5:$T$1165,17,0)</f>
        <v>#N/A</v>
      </c>
      <c r="M1196" s="40"/>
      <c r="N1196" s="22"/>
      <c r="Q1196" s="1">
        <f>+IFERROR(VLOOKUP(C1196,#REF!,3,0),0)</f>
        <v>0</v>
      </c>
      <c r="T1196" s="1" t="e">
        <f>VLOOKUP(F:F,[1]PdC!$F$5:$AE$1164,31,0)</f>
        <v>#REF!</v>
      </c>
      <c r="W1196" s="33"/>
    </row>
    <row r="1197" spans="1:23" ht="15" customHeight="1" x14ac:dyDescent="0.25">
      <c r="A1197" s="96" t="s">
        <v>2677</v>
      </c>
      <c r="B1197" s="29" t="s">
        <v>8</v>
      </c>
      <c r="C1197" s="70" t="s">
        <v>2683</v>
      </c>
      <c r="D1197" s="70">
        <v>75710000210</v>
      </c>
      <c r="E1197" s="30" t="s">
        <v>2684</v>
      </c>
      <c r="F1197" s="30" t="s">
        <v>2684</v>
      </c>
      <c r="G1197" s="31" t="s">
        <v>2685</v>
      </c>
      <c r="H1197" s="29" t="s">
        <v>18</v>
      </c>
      <c r="I1197" s="63">
        <v>0</v>
      </c>
      <c r="J1197" s="63"/>
      <c r="K1197" s="63">
        <v>0</v>
      </c>
      <c r="L1197" s="33" t="e">
        <f>VLOOKUP(F:F,[1]PdC!$J$5:$T$1165,17,0)</f>
        <v>#N/A</v>
      </c>
      <c r="M1197" s="40"/>
      <c r="N1197" s="22"/>
      <c r="Q1197" s="1">
        <f>+IFERROR(VLOOKUP(C1197,#REF!,3,0),0)</f>
        <v>0</v>
      </c>
      <c r="T1197" s="1" t="e">
        <f>VLOOKUP(F:F,[1]PdC!$F$5:$AE$1164,31,0)</f>
        <v>#REF!</v>
      </c>
      <c r="W1197" s="33"/>
    </row>
    <row r="1198" spans="1:23" ht="15" customHeight="1" x14ac:dyDescent="0.25">
      <c r="A1198" s="96" t="s">
        <v>2677</v>
      </c>
      <c r="B1198" s="29" t="s">
        <v>8</v>
      </c>
      <c r="C1198" s="70" t="s">
        <v>2686</v>
      </c>
      <c r="D1198" s="70">
        <v>75710000300</v>
      </c>
      <c r="E1198" s="30" t="s">
        <v>2687</v>
      </c>
      <c r="F1198" s="30" t="s">
        <v>2687</v>
      </c>
      <c r="G1198" s="31" t="s">
        <v>2688</v>
      </c>
      <c r="H1198" s="29" t="s">
        <v>18</v>
      </c>
      <c r="I1198" s="63">
        <v>0</v>
      </c>
      <c r="J1198" s="63"/>
      <c r="K1198" s="63">
        <v>0</v>
      </c>
      <c r="L1198" s="33" t="e">
        <f>VLOOKUP(F:F,[1]PdC!$J$5:$T$1165,17,0)</f>
        <v>#N/A</v>
      </c>
      <c r="M1198" s="40"/>
      <c r="N1198" s="22"/>
      <c r="Q1198" s="1">
        <f>+IFERROR(VLOOKUP(C1198,#REF!,3,0),0)</f>
        <v>0</v>
      </c>
      <c r="T1198" s="1" t="e">
        <f>VLOOKUP(F:F,[1]PdC!$F$5:$AE$1164,31,0)</f>
        <v>#REF!</v>
      </c>
      <c r="W1198" s="33"/>
    </row>
    <row r="1199" spans="1:23" ht="15" customHeight="1" x14ac:dyDescent="0.25">
      <c r="A1199" s="96" t="s">
        <v>2677</v>
      </c>
      <c r="B1199" s="29" t="s">
        <v>8</v>
      </c>
      <c r="C1199" s="70" t="s">
        <v>2689</v>
      </c>
      <c r="D1199" s="70">
        <v>75710000310</v>
      </c>
      <c r="E1199" s="30" t="s">
        <v>2690</v>
      </c>
      <c r="F1199" s="30" t="s">
        <v>2690</v>
      </c>
      <c r="G1199" s="31" t="s">
        <v>2691</v>
      </c>
      <c r="H1199" s="29" t="s">
        <v>18</v>
      </c>
      <c r="I1199" s="63">
        <v>0</v>
      </c>
      <c r="J1199" s="63"/>
      <c r="K1199" s="63">
        <v>0</v>
      </c>
      <c r="L1199" s="33" t="e">
        <f>VLOOKUP(F:F,[1]PdC!$J$5:$T$1165,17,0)</f>
        <v>#N/A</v>
      </c>
      <c r="M1199" s="40"/>
      <c r="N1199" s="22"/>
      <c r="Q1199" s="1">
        <f>+IFERROR(VLOOKUP(C1199,#REF!,3,0),0)</f>
        <v>0</v>
      </c>
      <c r="T1199" s="1" t="e">
        <f>VLOOKUP(F:F,[1]PdC!$F$5:$AE$1164,31,0)</f>
        <v>#REF!</v>
      </c>
      <c r="W1199" s="33"/>
    </row>
    <row r="1200" spans="1:23" ht="15" customHeight="1" x14ac:dyDescent="0.25">
      <c r="A1200" s="96" t="s">
        <v>2677</v>
      </c>
      <c r="B1200" s="29" t="s">
        <v>8</v>
      </c>
      <c r="C1200" s="70" t="s">
        <v>2692</v>
      </c>
      <c r="D1200" s="70">
        <v>75710000315</v>
      </c>
      <c r="E1200" s="30" t="s">
        <v>2693</v>
      </c>
      <c r="F1200" s="30" t="s">
        <v>2693</v>
      </c>
      <c r="G1200" s="31" t="s">
        <v>2694</v>
      </c>
      <c r="H1200" s="29" t="s">
        <v>18</v>
      </c>
      <c r="I1200" s="63">
        <v>0</v>
      </c>
      <c r="J1200" s="63"/>
      <c r="K1200" s="63">
        <v>0</v>
      </c>
      <c r="L1200" s="33" t="e">
        <f>VLOOKUP(F:F,[1]PdC!$J$5:$T$1165,17,0)</f>
        <v>#N/A</v>
      </c>
      <c r="M1200" s="40"/>
      <c r="N1200" s="22"/>
      <c r="Q1200" s="1">
        <f>+IFERROR(VLOOKUP(C1200,#REF!,3,0),0)</f>
        <v>0</v>
      </c>
      <c r="T1200" s="1" t="e">
        <f>VLOOKUP(F:F,[1]PdC!$F$5:$AE$1164,31,0)</f>
        <v>#REF!</v>
      </c>
      <c r="W1200" s="33"/>
    </row>
    <row r="1201" spans="1:23" ht="15" customHeight="1" x14ac:dyDescent="0.25">
      <c r="A1201" s="96" t="s">
        <v>2677</v>
      </c>
      <c r="B1201" s="29" t="s">
        <v>8</v>
      </c>
      <c r="C1201" s="70" t="s">
        <v>2695</v>
      </c>
      <c r="D1201" s="70">
        <v>75710000320</v>
      </c>
      <c r="E1201" s="30" t="s">
        <v>2696</v>
      </c>
      <c r="F1201" s="30" t="s">
        <v>2696</v>
      </c>
      <c r="G1201" s="31" t="s">
        <v>2697</v>
      </c>
      <c r="H1201" s="29" t="s">
        <v>18</v>
      </c>
      <c r="I1201" s="63">
        <v>0</v>
      </c>
      <c r="J1201" s="63"/>
      <c r="K1201" s="63">
        <v>0</v>
      </c>
      <c r="L1201" s="33" t="e">
        <f>VLOOKUP(F:F,[1]PdC!$J$5:$T$1165,17,0)</f>
        <v>#N/A</v>
      </c>
      <c r="M1201" s="46"/>
      <c r="N1201" s="22"/>
      <c r="Q1201" s="1">
        <f>+IFERROR(VLOOKUP(C1201,#REF!,3,0),0)</f>
        <v>0</v>
      </c>
      <c r="T1201" s="1" t="e">
        <f>VLOOKUP(F:F,[1]PdC!$F$5:$AE$1164,31,0)</f>
        <v>#REF!</v>
      </c>
      <c r="W1201" s="33"/>
    </row>
    <row r="1202" spans="1:23" ht="15" customHeight="1" x14ac:dyDescent="0.25">
      <c r="A1202" s="96" t="s">
        <v>2677</v>
      </c>
      <c r="B1202" s="29" t="s">
        <v>8</v>
      </c>
      <c r="C1202" s="70" t="s">
        <v>2698</v>
      </c>
      <c r="D1202" s="70">
        <v>75710000325</v>
      </c>
      <c r="E1202" s="30" t="s">
        <v>2699</v>
      </c>
      <c r="F1202" s="30" t="s">
        <v>2699</v>
      </c>
      <c r="G1202" s="31" t="s">
        <v>2700</v>
      </c>
      <c r="H1202" s="29" t="s">
        <v>18</v>
      </c>
      <c r="I1202" s="63">
        <v>0</v>
      </c>
      <c r="J1202" s="63"/>
      <c r="K1202" s="63">
        <v>0</v>
      </c>
      <c r="L1202" s="33" t="e">
        <f>VLOOKUP(F:F,[1]PdC!$J$5:$T$1165,17,0)</f>
        <v>#N/A</v>
      </c>
      <c r="M1202" s="46"/>
      <c r="N1202" s="22"/>
      <c r="Q1202" s="1">
        <f>+IFERROR(VLOOKUP(C1202,#REF!,3,0),0)</f>
        <v>0</v>
      </c>
      <c r="T1202" s="1" t="e">
        <f>VLOOKUP(F:F,[1]PdC!$F$5:$AE$1164,31,0)</f>
        <v>#REF!</v>
      </c>
      <c r="W1202" s="33"/>
    </row>
    <row r="1203" spans="1:23" ht="15" customHeight="1" x14ac:dyDescent="0.25">
      <c r="A1203" s="96" t="s">
        <v>2677</v>
      </c>
      <c r="B1203" s="29" t="s">
        <v>8</v>
      </c>
      <c r="C1203" s="70" t="s">
        <v>2701</v>
      </c>
      <c r="D1203" s="70">
        <v>75710000330</v>
      </c>
      <c r="E1203" s="30" t="s">
        <v>2702</v>
      </c>
      <c r="F1203" s="30" t="s">
        <v>2702</v>
      </c>
      <c r="G1203" s="31" t="s">
        <v>2703</v>
      </c>
      <c r="H1203" s="29" t="s">
        <v>18</v>
      </c>
      <c r="I1203" s="63">
        <v>0</v>
      </c>
      <c r="J1203" s="63"/>
      <c r="K1203" s="63">
        <v>0</v>
      </c>
      <c r="L1203" s="33" t="e">
        <f>VLOOKUP(F:F,[1]PdC!$J$5:$T$1165,17,0)</f>
        <v>#N/A</v>
      </c>
      <c r="M1203" s="46"/>
      <c r="N1203" s="22"/>
      <c r="Q1203" s="1">
        <f>+IFERROR(VLOOKUP(C1203,#REF!,3,0),0)</f>
        <v>0</v>
      </c>
      <c r="T1203" s="1" t="e">
        <f>VLOOKUP(F:F,[1]PdC!$F$5:$AE$1164,31,0)</f>
        <v>#REF!</v>
      </c>
      <c r="W1203" s="33"/>
    </row>
    <row r="1204" spans="1:23" ht="15" customHeight="1" x14ac:dyDescent="0.25">
      <c r="A1204" s="96" t="s">
        <v>2677</v>
      </c>
      <c r="B1204" s="29" t="s">
        <v>8</v>
      </c>
      <c r="C1204" s="70" t="s">
        <v>2704</v>
      </c>
      <c r="D1204" s="70">
        <v>75710000335</v>
      </c>
      <c r="E1204" s="30" t="s">
        <v>2705</v>
      </c>
      <c r="F1204" s="30" t="s">
        <v>2705</v>
      </c>
      <c r="G1204" s="31" t="s">
        <v>2706</v>
      </c>
      <c r="H1204" s="29" t="s">
        <v>18</v>
      </c>
      <c r="I1204" s="63">
        <v>0</v>
      </c>
      <c r="J1204" s="63"/>
      <c r="K1204" s="63">
        <v>0</v>
      </c>
      <c r="L1204" s="33"/>
      <c r="M1204" s="46"/>
      <c r="N1204" s="22"/>
      <c r="Q1204" s="1">
        <f>+IFERROR(VLOOKUP(C1204,#REF!,3,0),0)</f>
        <v>0</v>
      </c>
      <c r="T1204" s="1" t="e">
        <f>VLOOKUP(F:F,[1]PdC!$F$5:$AE$1164,31,0)</f>
        <v>#REF!</v>
      </c>
      <c r="W1204" s="33"/>
    </row>
    <row r="1205" spans="1:23" ht="15" customHeight="1" x14ac:dyDescent="0.25">
      <c r="A1205" s="96" t="s">
        <v>2677</v>
      </c>
      <c r="B1205" s="29" t="s">
        <v>8</v>
      </c>
      <c r="C1205" s="70" t="s">
        <v>2707</v>
      </c>
      <c r="D1205" s="70">
        <v>75710000340</v>
      </c>
      <c r="E1205" s="30" t="s">
        <v>2708</v>
      </c>
      <c r="F1205" s="30" t="s">
        <v>2708</v>
      </c>
      <c r="G1205" s="31" t="s">
        <v>2709</v>
      </c>
      <c r="H1205" s="29" t="s">
        <v>18</v>
      </c>
      <c r="I1205" s="63">
        <v>0</v>
      </c>
      <c r="J1205" s="63"/>
      <c r="K1205" s="63">
        <v>0</v>
      </c>
      <c r="L1205" s="33" t="e">
        <f>VLOOKUP(F:F,[1]PdC!$J$5:$T$1165,17,0)</f>
        <v>#N/A</v>
      </c>
      <c r="M1205" s="46"/>
      <c r="N1205" s="22"/>
      <c r="Q1205" s="1">
        <f>+IFERROR(VLOOKUP(C1205,#REF!,3,0),0)</f>
        <v>0</v>
      </c>
      <c r="T1205" s="1" t="e">
        <f>VLOOKUP(F:F,[1]PdC!$F$5:$AE$1164,31,0)</f>
        <v>#REF!</v>
      </c>
      <c r="W1205" s="33"/>
    </row>
    <row r="1206" spans="1:23" ht="15" customHeight="1" x14ac:dyDescent="0.25">
      <c r="A1206" s="96" t="s">
        <v>2677</v>
      </c>
      <c r="B1206" s="29" t="s">
        <v>8</v>
      </c>
      <c r="C1206" s="70" t="s">
        <v>2642</v>
      </c>
      <c r="D1206" s="70">
        <v>75710000345</v>
      </c>
      <c r="E1206" s="30" t="s">
        <v>2710</v>
      </c>
      <c r="F1206" s="30" t="s">
        <v>2710</v>
      </c>
      <c r="G1206" s="31" t="s">
        <v>2711</v>
      </c>
      <c r="H1206" s="29" t="s">
        <v>18</v>
      </c>
      <c r="I1206" s="63">
        <v>0</v>
      </c>
      <c r="J1206" s="63"/>
      <c r="K1206" s="63">
        <v>0</v>
      </c>
      <c r="L1206" s="33" t="e">
        <f>VLOOKUP(F:F,[1]PdC!$J$5:$T$1165,17,0)</f>
        <v>#N/A</v>
      </c>
      <c r="M1206" s="40"/>
      <c r="N1206" s="22"/>
      <c r="Q1206" s="1">
        <f>+IFERROR(VLOOKUP(C1206,#REF!,3,0),0)</f>
        <v>0</v>
      </c>
      <c r="T1206" s="1" t="e">
        <f>VLOOKUP(F:F,[1]PdC!$F$5:$AE$1164,31,0)</f>
        <v>#REF!</v>
      </c>
      <c r="W1206" s="33"/>
    </row>
    <row r="1207" spans="1:23" ht="15" customHeight="1" x14ac:dyDescent="0.25">
      <c r="A1207" s="96" t="s">
        <v>2677</v>
      </c>
      <c r="B1207" s="29" t="s">
        <v>8</v>
      </c>
      <c r="C1207" s="70" t="s">
        <v>2712</v>
      </c>
      <c r="D1207" s="70">
        <v>75710000350</v>
      </c>
      <c r="E1207" s="30" t="s">
        <v>2713</v>
      </c>
      <c r="F1207" s="30" t="s">
        <v>2713</v>
      </c>
      <c r="G1207" s="31" t="s">
        <v>2714</v>
      </c>
      <c r="H1207" s="29" t="s">
        <v>18</v>
      </c>
      <c r="I1207" s="63">
        <v>0</v>
      </c>
      <c r="J1207" s="63"/>
      <c r="K1207" s="63">
        <v>0</v>
      </c>
      <c r="L1207" s="33"/>
      <c r="M1207" s="46"/>
      <c r="N1207" s="22"/>
      <c r="Q1207" s="1">
        <f>+IFERROR(VLOOKUP(C1207,#REF!,3,0),0)</f>
        <v>0</v>
      </c>
      <c r="T1207" s="1" t="e">
        <f>VLOOKUP(F:F,[1]PdC!$F$5:$AE$1164,31,0)</f>
        <v>#REF!</v>
      </c>
      <c r="W1207" s="33"/>
    </row>
    <row r="1208" spans="1:23" ht="15" customHeight="1" x14ac:dyDescent="0.25">
      <c r="A1208" s="16"/>
      <c r="B1208" s="29" t="s">
        <v>8</v>
      </c>
      <c r="C1208" s="70" t="s">
        <v>2715</v>
      </c>
      <c r="D1208" s="70">
        <v>75710000355</v>
      </c>
      <c r="E1208" s="30" t="s">
        <v>2716</v>
      </c>
      <c r="F1208" s="30" t="s">
        <v>2716</v>
      </c>
      <c r="G1208" s="31" t="s">
        <v>2717</v>
      </c>
      <c r="H1208" s="29" t="s">
        <v>18</v>
      </c>
      <c r="I1208" s="63">
        <v>0</v>
      </c>
      <c r="J1208" s="63">
        <v>0</v>
      </c>
      <c r="K1208" s="63">
        <v>0</v>
      </c>
      <c r="L1208" s="33"/>
      <c r="M1208" s="46"/>
      <c r="N1208" s="22"/>
      <c r="Q1208" s="1">
        <f>+IFERROR(VLOOKUP(C1208,#REF!,3,0),0)</f>
        <v>0</v>
      </c>
      <c r="T1208" s="1" t="e">
        <f>VLOOKUP(F:F,[1]PdC!$F$5:$AE$1164,31,0)</f>
        <v>#REF!</v>
      </c>
      <c r="W1208" s="33"/>
    </row>
    <row r="1209" spans="1:23" ht="15" customHeight="1" x14ac:dyDescent="0.25">
      <c r="A1209" s="16"/>
      <c r="B1209" s="23" t="s">
        <v>8</v>
      </c>
      <c r="C1209" s="24"/>
      <c r="D1209" s="24">
        <v>757105</v>
      </c>
      <c r="E1209" s="25" t="s">
        <v>2718</v>
      </c>
      <c r="F1209" s="25" t="s">
        <v>2718</v>
      </c>
      <c r="G1209" s="26" t="s">
        <v>2719</v>
      </c>
      <c r="H1209" s="26" t="s">
        <v>11</v>
      </c>
      <c r="I1209" s="27">
        <v>0</v>
      </c>
      <c r="J1209" s="27">
        <v>0</v>
      </c>
      <c r="K1209" s="27">
        <v>0</v>
      </c>
      <c r="L1209" s="33"/>
      <c r="M1209" s="46"/>
      <c r="N1209" s="22"/>
      <c r="Q1209" s="1">
        <f>+IFERROR(VLOOKUP(C1209,#REF!,3,0),0)</f>
        <v>0</v>
      </c>
      <c r="T1209" s="1" t="e">
        <f>VLOOKUP(F:F,[1]PdC!$F$5:$AE$1164,31,0)</f>
        <v>#REF!</v>
      </c>
      <c r="W1209" s="33"/>
    </row>
    <row r="1210" spans="1:23" ht="15" customHeight="1" x14ac:dyDescent="0.25">
      <c r="A1210" s="28" t="s">
        <v>2720</v>
      </c>
      <c r="B1210" s="29" t="s">
        <v>8</v>
      </c>
      <c r="C1210" s="70" t="s">
        <v>2715</v>
      </c>
      <c r="D1210" s="70">
        <v>75710500005</v>
      </c>
      <c r="E1210" s="30" t="s">
        <v>2721</v>
      </c>
      <c r="F1210" s="30" t="s">
        <v>2721</v>
      </c>
      <c r="G1210" s="31" t="s">
        <v>2722</v>
      </c>
      <c r="H1210" s="29" t="s">
        <v>18</v>
      </c>
      <c r="I1210" s="63">
        <v>0</v>
      </c>
      <c r="J1210" s="63"/>
      <c r="K1210" s="63">
        <v>0</v>
      </c>
      <c r="L1210" s="33" t="e">
        <f>VLOOKUP(F:F,[1]PdC!$J$5:$T$1165,17,0)</f>
        <v>#N/A</v>
      </c>
      <c r="M1210" s="46"/>
      <c r="N1210" s="22"/>
      <c r="Q1210" s="1">
        <f>+IFERROR(VLOOKUP(C1210,#REF!,3,0),0)</f>
        <v>0</v>
      </c>
      <c r="T1210" s="1" t="e">
        <f>VLOOKUP(F:F,[1]PdC!$F$5:$AE$1164,31,0)</f>
        <v>#REF!</v>
      </c>
      <c r="W1210" s="33"/>
    </row>
    <row r="1211" spans="1:23" ht="15" customHeight="1" x14ac:dyDescent="0.25">
      <c r="A1211" s="28" t="s">
        <v>2720</v>
      </c>
      <c r="B1211" s="64" t="s">
        <v>8</v>
      </c>
      <c r="C1211" s="65"/>
      <c r="D1211" s="65">
        <v>760</v>
      </c>
      <c r="E1211" s="66" t="s">
        <v>2723</v>
      </c>
      <c r="F1211" s="66" t="s">
        <v>2723</v>
      </c>
      <c r="G1211" s="67" t="s">
        <v>2724</v>
      </c>
      <c r="H1211" s="67" t="s">
        <v>11</v>
      </c>
      <c r="I1211" s="68">
        <v>0</v>
      </c>
      <c r="J1211" s="68"/>
      <c r="K1211" s="68">
        <v>0</v>
      </c>
      <c r="L1211" s="33" t="e">
        <f>VLOOKUP(F:F,[1]PdC!$J$5:$T$1165,17,0)</f>
        <v>#REF!</v>
      </c>
      <c r="M1211" s="46"/>
      <c r="N1211" s="22"/>
      <c r="Q1211" s="1">
        <f>+IFERROR(VLOOKUP(C1211,#REF!,3,0),0)</f>
        <v>0</v>
      </c>
      <c r="T1211" s="1" t="e">
        <f>VLOOKUP(F:F,[1]PdC!$F$5:$AE$1164,31,0)</f>
        <v>#REF!</v>
      </c>
      <c r="W1211" s="33"/>
    </row>
    <row r="1212" spans="1:23" ht="15" customHeight="1" x14ac:dyDescent="0.25">
      <c r="A1212" s="28" t="s">
        <v>2720</v>
      </c>
      <c r="B1212" s="23" t="s">
        <v>8</v>
      </c>
      <c r="C1212" s="24"/>
      <c r="D1212" s="24">
        <v>760100</v>
      </c>
      <c r="E1212" s="25" t="s">
        <v>2725</v>
      </c>
      <c r="F1212" s="25" t="s">
        <v>2725</v>
      </c>
      <c r="G1212" s="26" t="s">
        <v>2726</v>
      </c>
      <c r="H1212" s="26" t="s">
        <v>11</v>
      </c>
      <c r="I1212" s="27">
        <v>0</v>
      </c>
      <c r="J1212" s="27"/>
      <c r="K1212" s="27">
        <v>0</v>
      </c>
      <c r="L1212" s="33" t="e">
        <f>VLOOKUP(F:F,[1]PdC!$J$5:$T$1165,17,0)</f>
        <v>#N/A</v>
      </c>
      <c r="M1212" s="46"/>
      <c r="N1212" s="22"/>
      <c r="Q1212" s="1">
        <f>+IFERROR(VLOOKUP(C1212,#REF!,3,0),0)</f>
        <v>0</v>
      </c>
      <c r="T1212" s="1" t="e">
        <f>VLOOKUP(F:F,[1]PdC!$F$5:$AE$1164,31,0)</f>
        <v>#REF!</v>
      </c>
      <c r="W1212" s="33"/>
    </row>
    <row r="1213" spans="1:23" ht="15" customHeight="1" x14ac:dyDescent="0.25">
      <c r="A1213" s="28" t="s">
        <v>2720</v>
      </c>
      <c r="B1213" s="29" t="s">
        <v>8</v>
      </c>
      <c r="C1213" s="70" t="s">
        <v>2727</v>
      </c>
      <c r="D1213" s="70">
        <v>76010000005</v>
      </c>
      <c r="E1213" s="30" t="s">
        <v>2728</v>
      </c>
      <c r="F1213" s="30" t="s">
        <v>2728</v>
      </c>
      <c r="G1213" s="31" t="s">
        <v>2729</v>
      </c>
      <c r="H1213" s="29" t="s">
        <v>18</v>
      </c>
      <c r="I1213" s="63">
        <v>15377229.210000001</v>
      </c>
      <c r="J1213" s="63"/>
      <c r="K1213" s="63">
        <v>15377229.210000001</v>
      </c>
      <c r="L1213" s="33" t="e">
        <f>VLOOKUP(F:F,[1]PdC!$J$5:$T$1165,17,0)</f>
        <v>#N/A</v>
      </c>
      <c r="M1213" s="46"/>
      <c r="N1213" s="22"/>
      <c r="Q1213" s="1">
        <f>+IFERROR(VLOOKUP(C1213,#REF!,3,0),0)</f>
        <v>0</v>
      </c>
      <c r="T1213" s="1" t="e">
        <f>VLOOKUP(F:F,[1]PdC!$F$5:$AE$1164,31,0)</f>
        <v>#REF!</v>
      </c>
      <c r="W1213" s="33"/>
    </row>
    <row r="1214" spans="1:23" ht="15" customHeight="1" x14ac:dyDescent="0.25">
      <c r="A1214" s="28" t="s">
        <v>2720</v>
      </c>
      <c r="B1214" s="29" t="s">
        <v>8</v>
      </c>
      <c r="C1214" s="70" t="s">
        <v>2730</v>
      </c>
      <c r="D1214" s="70">
        <v>76010000010</v>
      </c>
      <c r="E1214" s="30" t="s">
        <v>2731</v>
      </c>
      <c r="F1214" s="30" t="s">
        <v>2731</v>
      </c>
      <c r="G1214" s="31" t="s">
        <v>2732</v>
      </c>
      <c r="H1214" s="29" t="s">
        <v>18</v>
      </c>
      <c r="I1214" s="63">
        <v>484687.34</v>
      </c>
      <c r="J1214" s="63"/>
      <c r="K1214" s="63">
        <v>484687.34</v>
      </c>
      <c r="L1214" s="33" t="e">
        <f>VLOOKUP(F:F,[1]PdC!$J$5:$T$1165,17,0)</f>
        <v>#N/A</v>
      </c>
      <c r="M1214" s="46"/>
      <c r="N1214" s="22"/>
      <c r="Q1214" s="1">
        <f>+IFERROR(VLOOKUP(C1214,#REF!,3,0),0)</f>
        <v>0</v>
      </c>
      <c r="T1214" s="1" t="e">
        <f>VLOOKUP(F:F,[1]PdC!$F$5:$AE$1164,31,0)</f>
        <v>#REF!</v>
      </c>
      <c r="W1214" s="33"/>
    </row>
    <row r="1215" spans="1:23" ht="15" customHeight="1" x14ac:dyDescent="0.25">
      <c r="A1215" s="28" t="s">
        <v>2720</v>
      </c>
      <c r="B1215" s="29" t="s">
        <v>8</v>
      </c>
      <c r="C1215" s="70" t="s">
        <v>2733</v>
      </c>
      <c r="D1215" s="70">
        <v>76010000015</v>
      </c>
      <c r="E1215" s="30" t="s">
        <v>2734</v>
      </c>
      <c r="F1215" s="30" t="s">
        <v>2734</v>
      </c>
      <c r="G1215" s="31" t="s">
        <v>2735</v>
      </c>
      <c r="H1215" s="29" t="s">
        <v>18</v>
      </c>
      <c r="I1215" s="63">
        <v>0</v>
      </c>
      <c r="J1215" s="63"/>
      <c r="K1215" s="63">
        <v>0</v>
      </c>
      <c r="L1215" s="33" t="e">
        <f>VLOOKUP(F:F,[1]PdC!$J$5:$T$1165,17,0)</f>
        <v>#N/A</v>
      </c>
      <c r="M1215" s="46"/>
      <c r="N1215" s="22"/>
      <c r="Q1215" s="1">
        <f>+IFERROR(VLOOKUP(C1215,#REF!,3,0),0)</f>
        <v>0</v>
      </c>
      <c r="T1215" s="1" t="e">
        <f>VLOOKUP(F:F,[1]PdC!$F$5:$AE$1164,31,0)</f>
        <v>#REF!</v>
      </c>
      <c r="W1215" s="33"/>
    </row>
    <row r="1216" spans="1:23" ht="15" customHeight="1" x14ac:dyDescent="0.25">
      <c r="A1216" s="28" t="s">
        <v>2720</v>
      </c>
      <c r="B1216" s="29" t="s">
        <v>8</v>
      </c>
      <c r="C1216" s="70" t="s">
        <v>2736</v>
      </c>
      <c r="D1216" s="70">
        <v>76010000025</v>
      </c>
      <c r="E1216" s="30" t="s">
        <v>2737</v>
      </c>
      <c r="F1216" s="30" t="s">
        <v>2737</v>
      </c>
      <c r="G1216" s="31" t="s">
        <v>2738</v>
      </c>
      <c r="H1216" s="29" t="s">
        <v>18</v>
      </c>
      <c r="I1216" s="63">
        <v>310787.59000000003</v>
      </c>
      <c r="J1216" s="63"/>
      <c r="K1216" s="63">
        <v>310787.59000000003</v>
      </c>
      <c r="L1216" s="33" t="e">
        <f>VLOOKUP(F:F,[1]PdC!$J$5:$T$1165,17,0)</f>
        <v>#N/A</v>
      </c>
      <c r="M1216" s="46"/>
      <c r="N1216" s="22"/>
      <c r="Q1216" s="1">
        <f>+IFERROR(VLOOKUP(C1216,#REF!,3,0),0)</f>
        <v>0</v>
      </c>
      <c r="T1216" s="1" t="e">
        <f>VLOOKUP(F:F,[1]PdC!$F$5:$AE$1164,31,0)</f>
        <v>#REF!</v>
      </c>
      <c r="W1216" s="33"/>
    </row>
    <row r="1217" spans="1:23" ht="15" customHeight="1" x14ac:dyDescent="0.25">
      <c r="A1217" s="28" t="s">
        <v>2720</v>
      </c>
      <c r="B1217" s="29" t="s">
        <v>8</v>
      </c>
      <c r="C1217" s="70" t="s">
        <v>2727</v>
      </c>
      <c r="D1217" s="70">
        <v>76010000027</v>
      </c>
      <c r="E1217" s="30" t="s">
        <v>2739</v>
      </c>
      <c r="F1217" s="30" t="s">
        <v>2739</v>
      </c>
      <c r="G1217" s="31" t="s">
        <v>2740</v>
      </c>
      <c r="H1217" s="29" t="s">
        <v>18</v>
      </c>
      <c r="I1217" s="63">
        <v>0</v>
      </c>
      <c r="J1217" s="63"/>
      <c r="K1217" s="63">
        <v>0</v>
      </c>
      <c r="L1217" s="33" t="e">
        <f>VLOOKUP(F:F,[1]PdC!$J$5:$T$1165,17,0)</f>
        <v>#N/A</v>
      </c>
      <c r="M1217" s="46"/>
      <c r="N1217" s="22"/>
      <c r="Q1217" s="1">
        <f>+IFERROR(VLOOKUP(C1217,#REF!,3,0),0)</f>
        <v>0</v>
      </c>
      <c r="T1217" s="1" t="e">
        <f>VLOOKUP(F:F,[1]PdC!$F$5:$AE$1164,31,0)</f>
        <v>#REF!</v>
      </c>
      <c r="W1217" s="33"/>
    </row>
    <row r="1218" spans="1:23" ht="15" customHeight="1" x14ac:dyDescent="0.25">
      <c r="A1218" s="28" t="s">
        <v>2720</v>
      </c>
      <c r="B1218" s="29" t="s">
        <v>8</v>
      </c>
      <c r="C1218" s="70" t="s">
        <v>2741</v>
      </c>
      <c r="D1218" s="70">
        <v>76010000030</v>
      </c>
      <c r="E1218" s="30" t="s">
        <v>2742</v>
      </c>
      <c r="F1218" s="30" t="s">
        <v>2742</v>
      </c>
      <c r="G1218" s="31" t="s">
        <v>2743</v>
      </c>
      <c r="H1218" s="29" t="s">
        <v>18</v>
      </c>
      <c r="I1218" s="63">
        <v>285000</v>
      </c>
      <c r="J1218" s="63"/>
      <c r="K1218" s="63">
        <v>285000</v>
      </c>
      <c r="L1218" s="33" t="e">
        <f>VLOOKUP(F:F,[1]PdC!$J$5:$T$1165,17,0)</f>
        <v>#N/A</v>
      </c>
      <c r="M1218" s="46"/>
      <c r="N1218" s="22"/>
      <c r="Q1218" s="1">
        <f>+IFERROR(VLOOKUP(C1218,#REF!,3,0),0)</f>
        <v>0</v>
      </c>
      <c r="T1218" s="1" t="e">
        <f>VLOOKUP(F:F,[1]PdC!$F$5:$AE$1164,31,0)</f>
        <v>#REF!</v>
      </c>
      <c r="W1218" s="33"/>
    </row>
    <row r="1219" spans="1:23" ht="15" customHeight="1" x14ac:dyDescent="0.25">
      <c r="A1219" s="16"/>
      <c r="B1219" s="29" t="s">
        <v>8</v>
      </c>
      <c r="C1219" s="70" t="s">
        <v>2744</v>
      </c>
      <c r="D1219" s="70">
        <v>76010000035</v>
      </c>
      <c r="E1219" s="30" t="s">
        <v>2745</v>
      </c>
      <c r="F1219" s="30" t="s">
        <v>2745</v>
      </c>
      <c r="G1219" s="31" t="s">
        <v>2746</v>
      </c>
      <c r="H1219" s="29" t="s">
        <v>18</v>
      </c>
      <c r="I1219" s="63">
        <v>0</v>
      </c>
      <c r="J1219" s="63">
        <v>0</v>
      </c>
      <c r="K1219" s="63">
        <v>0</v>
      </c>
      <c r="L1219" s="33" t="e">
        <f>VLOOKUP(F:F,[1]PdC!$J$5:$T$1165,17,0)</f>
        <v>#N/A</v>
      </c>
      <c r="M1219" s="46"/>
      <c r="N1219" s="22"/>
      <c r="Q1219" s="1">
        <f>+IFERROR(VLOOKUP(C1219,#REF!,3,0),0)</f>
        <v>0</v>
      </c>
      <c r="T1219" s="1" t="e">
        <f>VLOOKUP(F:F,[1]PdC!$F$5:$AE$1164,31,0)</f>
        <v>#REF!</v>
      </c>
      <c r="W1219" s="33"/>
    </row>
    <row r="1220" spans="1:23" ht="15" customHeight="1" x14ac:dyDescent="0.25">
      <c r="A1220" s="16"/>
      <c r="B1220" s="29" t="s">
        <v>8</v>
      </c>
      <c r="C1220" s="70" t="s">
        <v>2747</v>
      </c>
      <c r="D1220" s="70">
        <v>76010000040</v>
      </c>
      <c r="E1220" s="30" t="s">
        <v>2748</v>
      </c>
      <c r="F1220" s="30" t="s">
        <v>2748</v>
      </c>
      <c r="G1220" s="31" t="s">
        <v>2749</v>
      </c>
      <c r="H1220" s="29" t="s">
        <v>18</v>
      </c>
      <c r="I1220" s="63">
        <v>0</v>
      </c>
      <c r="J1220" s="63">
        <v>0</v>
      </c>
      <c r="K1220" s="63">
        <v>0</v>
      </c>
      <c r="L1220" s="33" t="e">
        <f>VLOOKUP(F:F,[1]PdC!$J$5:$T$1165,17,0)</f>
        <v>#N/A</v>
      </c>
      <c r="M1220" s="46"/>
      <c r="N1220" s="22"/>
      <c r="Q1220" s="1">
        <f>+IFERROR(VLOOKUP(C1220,#REF!,3,0),0)</f>
        <v>0</v>
      </c>
      <c r="T1220" s="1" t="e">
        <f>VLOOKUP(F:F,[1]PdC!$F$5:$AE$1164,31,0)</f>
        <v>#REF!</v>
      </c>
      <c r="W1220" s="33"/>
    </row>
    <row r="1221" spans="1:23" ht="15" customHeight="1" x14ac:dyDescent="0.25">
      <c r="A1221" s="28" t="s">
        <v>2750</v>
      </c>
      <c r="B1221" s="64" t="s">
        <v>8</v>
      </c>
      <c r="C1221" s="65"/>
      <c r="D1221" s="65">
        <v>761</v>
      </c>
      <c r="E1221" s="66" t="s">
        <v>2751</v>
      </c>
      <c r="F1221" s="66" t="s">
        <v>2751</v>
      </c>
      <c r="G1221" s="67" t="s">
        <v>2752</v>
      </c>
      <c r="H1221" s="67" t="s">
        <v>11</v>
      </c>
      <c r="I1221" s="68">
        <v>0</v>
      </c>
      <c r="J1221" s="68"/>
      <c r="K1221" s="68">
        <v>0</v>
      </c>
      <c r="L1221" s="33" t="e">
        <f>VLOOKUP(F:F,[1]PdC!$J$5:$T$1165,17,0)</f>
        <v>#REF!</v>
      </c>
      <c r="M1221" s="46"/>
      <c r="N1221" s="22"/>
      <c r="Q1221" s="1">
        <f>+IFERROR(VLOOKUP(C1221,#REF!,3,0),0)</f>
        <v>0</v>
      </c>
      <c r="T1221" s="1" t="e">
        <f>VLOOKUP(F:F,[1]PdC!$F$5:$AE$1164,31,0)</f>
        <v>#REF!</v>
      </c>
      <c r="W1221" s="33"/>
    </row>
    <row r="1222" spans="1:23" ht="15" customHeight="1" x14ac:dyDescent="0.25">
      <c r="A1222" s="16"/>
      <c r="B1222" s="23" t="s">
        <v>8</v>
      </c>
      <c r="C1222" s="24"/>
      <c r="D1222" s="24">
        <v>761100</v>
      </c>
      <c r="E1222" s="25" t="s">
        <v>2753</v>
      </c>
      <c r="F1222" s="25" t="s">
        <v>2753</v>
      </c>
      <c r="G1222" s="26" t="s">
        <v>2754</v>
      </c>
      <c r="H1222" s="26" t="s">
        <v>11</v>
      </c>
      <c r="I1222" s="27">
        <v>0</v>
      </c>
      <c r="J1222" s="27">
        <v>0</v>
      </c>
      <c r="K1222" s="27">
        <v>0</v>
      </c>
      <c r="L1222" s="33" t="e">
        <f>VLOOKUP(F:F,[1]PdC!$J$5:$T$1165,17,0)</f>
        <v>#N/A</v>
      </c>
      <c r="M1222" s="46"/>
      <c r="N1222" s="22"/>
      <c r="Q1222" s="1">
        <f>+IFERROR(VLOOKUP(C1222,#REF!,3,0),0)</f>
        <v>0</v>
      </c>
      <c r="T1222" s="1" t="e">
        <f>VLOOKUP(F:F,[1]PdC!$F$5:$AE$1164,31,0)</f>
        <v>#REF!</v>
      </c>
      <c r="W1222" s="33"/>
    </row>
    <row r="1223" spans="1:23" ht="15" customHeight="1" x14ac:dyDescent="0.25">
      <c r="A1223" s="16"/>
      <c r="B1223" s="29" t="s">
        <v>8</v>
      </c>
      <c r="C1223" s="70" t="s">
        <v>2755</v>
      </c>
      <c r="D1223" s="70">
        <v>76110000005</v>
      </c>
      <c r="E1223" s="30" t="s">
        <v>2756</v>
      </c>
      <c r="F1223" s="30" t="s">
        <v>2756</v>
      </c>
      <c r="G1223" s="31" t="s">
        <v>2757</v>
      </c>
      <c r="H1223" s="29" t="s">
        <v>18</v>
      </c>
      <c r="I1223" s="63">
        <v>760752650</v>
      </c>
      <c r="J1223" s="63">
        <v>0</v>
      </c>
      <c r="K1223" s="63">
        <v>760752650</v>
      </c>
      <c r="L1223" s="33" t="e">
        <f>VLOOKUP(F:F,[1]PdC!$J$5:$T$1165,17,0)</f>
        <v>#N/A</v>
      </c>
      <c r="M1223" s="46"/>
      <c r="N1223" s="22"/>
      <c r="Q1223" s="1">
        <f>+IFERROR(VLOOKUP(C1223,#REF!,3,0),0)</f>
        <v>0</v>
      </c>
      <c r="T1223" s="1" t="e">
        <f>VLOOKUP(F:F,[1]PdC!$F$5:$AE$1164,31,0)</f>
        <v>#REF!</v>
      </c>
      <c r="W1223" s="33"/>
    </row>
    <row r="1224" spans="1:23" ht="15" customHeight="1" x14ac:dyDescent="0.25">
      <c r="A1224" s="28" t="s">
        <v>2758</v>
      </c>
      <c r="B1224" s="29" t="s">
        <v>8</v>
      </c>
      <c r="C1224" s="70" t="s">
        <v>2759</v>
      </c>
      <c r="D1224" s="70">
        <v>76110000006</v>
      </c>
      <c r="E1224" s="30" t="s">
        <v>2760</v>
      </c>
      <c r="F1224" s="30" t="s">
        <v>2760</v>
      </c>
      <c r="G1224" s="31" t="s">
        <v>2761</v>
      </c>
      <c r="H1224" s="29" t="s">
        <v>18</v>
      </c>
      <c r="I1224" s="63">
        <v>0</v>
      </c>
      <c r="J1224" s="63"/>
      <c r="K1224" s="63">
        <v>0</v>
      </c>
      <c r="L1224" s="33" t="e">
        <f>VLOOKUP(F:F,[1]PdC!$J$5:$T$1165,17,0)</f>
        <v>#N/A</v>
      </c>
      <c r="M1224" s="46"/>
      <c r="N1224" s="22"/>
      <c r="Q1224" s="1">
        <f>+IFERROR(VLOOKUP(C1224,#REF!,3,0),0)</f>
        <v>0</v>
      </c>
      <c r="T1224" s="1" t="e">
        <f>VLOOKUP(F:F,[1]PdC!$F$5:$AE$1164,31,0)</f>
        <v>#REF!</v>
      </c>
      <c r="W1224" s="33"/>
    </row>
    <row r="1225" spans="1:23" ht="15" customHeight="1" x14ac:dyDescent="0.25">
      <c r="A1225" s="28" t="s">
        <v>2758</v>
      </c>
      <c r="B1225" s="29" t="s">
        <v>8</v>
      </c>
      <c r="C1225" s="70" t="s">
        <v>2762</v>
      </c>
      <c r="D1225" s="70">
        <v>76110000011</v>
      </c>
      <c r="E1225" s="30" t="s">
        <v>2763</v>
      </c>
      <c r="F1225" s="30" t="s">
        <v>2763</v>
      </c>
      <c r="G1225" s="31" t="s">
        <v>2764</v>
      </c>
      <c r="H1225" s="29" t="s">
        <v>18</v>
      </c>
      <c r="I1225" s="63">
        <v>0</v>
      </c>
      <c r="J1225" s="63"/>
      <c r="K1225" s="63">
        <v>0</v>
      </c>
      <c r="L1225" s="33" t="e">
        <f>VLOOKUP(F:F,[1]PdC!$J$5:$T$1165,17,0)</f>
        <v>#N/A</v>
      </c>
      <c r="M1225" s="46"/>
      <c r="N1225" s="22"/>
      <c r="Q1225" s="1">
        <f>+IFERROR(VLOOKUP(C1225,#REF!,3,0),0)</f>
        <v>0</v>
      </c>
      <c r="T1225" s="1" t="e">
        <f>VLOOKUP(F:F,[1]PdC!$F$5:$AE$1164,31,0)</f>
        <v>#REF!</v>
      </c>
      <c r="W1225" s="33"/>
    </row>
    <row r="1226" spans="1:23" ht="15" customHeight="1" x14ac:dyDescent="0.25">
      <c r="A1226" s="16"/>
      <c r="B1226" s="29" t="s">
        <v>8</v>
      </c>
      <c r="C1226" s="70" t="s">
        <v>2765</v>
      </c>
      <c r="D1226" s="70">
        <v>76110000012</v>
      </c>
      <c r="E1226" s="30" t="s">
        <v>2766</v>
      </c>
      <c r="F1226" s="30" t="s">
        <v>2766</v>
      </c>
      <c r="G1226" s="31" t="s">
        <v>2767</v>
      </c>
      <c r="H1226" s="29" t="s">
        <v>18</v>
      </c>
      <c r="I1226" s="63">
        <v>0</v>
      </c>
      <c r="J1226" s="63">
        <v>0</v>
      </c>
      <c r="K1226" s="63">
        <v>0</v>
      </c>
      <c r="L1226" s="33" t="e">
        <f>VLOOKUP(F:F,[1]PdC!$J$5:$T$1165,17,0)</f>
        <v>#N/A</v>
      </c>
      <c r="M1226" s="46"/>
      <c r="N1226" s="22"/>
      <c r="Q1226" s="1">
        <f>+IFERROR(VLOOKUP(C1226,#REF!,3,0),0)</f>
        <v>0</v>
      </c>
      <c r="T1226" s="1" t="e">
        <f>VLOOKUP(F:F,[1]PdC!$F$5:$AE$1164,31,0)</f>
        <v>#REF!</v>
      </c>
      <c r="W1226" s="33"/>
    </row>
    <row r="1227" spans="1:23" ht="15" customHeight="1" x14ac:dyDescent="0.25">
      <c r="A1227" s="16"/>
      <c r="B1227" s="29" t="s">
        <v>8</v>
      </c>
      <c r="C1227" s="70" t="s">
        <v>2768</v>
      </c>
      <c r="D1227" s="70">
        <v>76110000015</v>
      </c>
      <c r="E1227" s="30" t="s">
        <v>2769</v>
      </c>
      <c r="F1227" s="30" t="s">
        <v>2769</v>
      </c>
      <c r="G1227" s="31" t="s">
        <v>2770</v>
      </c>
      <c r="H1227" s="29" t="s">
        <v>18</v>
      </c>
      <c r="I1227" s="63">
        <v>10594325</v>
      </c>
      <c r="J1227" s="63">
        <v>0</v>
      </c>
      <c r="K1227" s="63">
        <v>10594325</v>
      </c>
      <c r="L1227" s="33"/>
      <c r="M1227" s="46"/>
      <c r="N1227" s="22"/>
      <c r="Q1227" s="1">
        <f>+IFERROR(VLOOKUP(C1227,#REF!,3,0),0)</f>
        <v>0</v>
      </c>
      <c r="T1227" s="1" t="e">
        <f>VLOOKUP(F:F,[1]PdC!$F$5:$AE$1164,31,0)</f>
        <v>#REF!</v>
      </c>
      <c r="W1227" s="33"/>
    </row>
    <row r="1228" spans="1:23" ht="15" customHeight="1" x14ac:dyDescent="0.25">
      <c r="A1228" s="28" t="s">
        <v>2771</v>
      </c>
      <c r="B1228" s="29" t="s">
        <v>8</v>
      </c>
      <c r="C1228" s="70" t="s">
        <v>2772</v>
      </c>
      <c r="D1228" s="70">
        <v>76110000020</v>
      </c>
      <c r="E1228" s="30" t="s">
        <v>2773</v>
      </c>
      <c r="F1228" s="30" t="s">
        <v>2773</v>
      </c>
      <c r="G1228" s="31" t="s">
        <v>2774</v>
      </c>
      <c r="H1228" s="29" t="s">
        <v>18</v>
      </c>
      <c r="I1228" s="63">
        <v>0</v>
      </c>
      <c r="J1228" s="63"/>
      <c r="K1228" s="63">
        <v>0</v>
      </c>
      <c r="L1228" s="33" t="e">
        <f>VLOOKUP(F:F,[1]PdC!$J$5:$T$1165,17,0)</f>
        <v>#N/A</v>
      </c>
      <c r="M1228" s="97"/>
      <c r="N1228" s="22"/>
      <c r="Q1228" s="1">
        <f>+IFERROR(VLOOKUP(C1228,#REF!,3,0),0)</f>
        <v>0</v>
      </c>
      <c r="T1228" s="1" t="e">
        <f>VLOOKUP(F:F,[1]PdC!$F$5:$AE$1164,31,0)</f>
        <v>#REF!</v>
      </c>
      <c r="W1228" s="33"/>
    </row>
    <row r="1229" spans="1:23" ht="15" customHeight="1" x14ac:dyDescent="0.25">
      <c r="A1229" s="34" t="s">
        <v>2771</v>
      </c>
      <c r="B1229" s="29" t="s">
        <v>8</v>
      </c>
      <c r="C1229" s="70" t="s">
        <v>2768</v>
      </c>
      <c r="D1229" s="70"/>
      <c r="E1229" s="30">
        <v>76110000040</v>
      </c>
      <c r="F1229" s="30">
        <v>76110000040</v>
      </c>
      <c r="G1229" s="31" t="s">
        <v>2775</v>
      </c>
      <c r="H1229" s="29" t="s">
        <v>18</v>
      </c>
      <c r="I1229" s="63">
        <v>0</v>
      </c>
      <c r="J1229" s="63"/>
      <c r="K1229" s="63">
        <v>0</v>
      </c>
      <c r="L1229" s="33" t="e">
        <f>VLOOKUP(F:F,[1]PdC!$J$5:$T$1165,17,0)</f>
        <v>#N/A</v>
      </c>
      <c r="M1229" s="40"/>
      <c r="N1229" s="22"/>
      <c r="Q1229" s="1">
        <f>+IFERROR(VLOOKUP(C1229,#REF!,3,0),0)</f>
        <v>0</v>
      </c>
      <c r="T1229" s="1" t="e">
        <f>VLOOKUP(F:F,[1]PdC!$F$5:$AE$1164,31,0)</f>
        <v>#N/A</v>
      </c>
      <c r="W1229" s="33"/>
    </row>
    <row r="1230" spans="1:23" ht="15" customHeight="1" x14ac:dyDescent="0.25">
      <c r="A1230" s="28" t="s">
        <v>2771</v>
      </c>
      <c r="B1230" s="23" t="s">
        <v>8</v>
      </c>
      <c r="C1230" s="24"/>
      <c r="D1230" s="24">
        <v>761110</v>
      </c>
      <c r="E1230" s="25" t="s">
        <v>2776</v>
      </c>
      <c r="F1230" s="25" t="s">
        <v>2776</v>
      </c>
      <c r="G1230" s="26" t="s">
        <v>2777</v>
      </c>
      <c r="H1230" s="26" t="s">
        <v>11</v>
      </c>
      <c r="I1230" s="27">
        <v>0</v>
      </c>
      <c r="J1230" s="27"/>
      <c r="K1230" s="27">
        <v>0</v>
      </c>
      <c r="L1230" s="33" t="e">
        <f>VLOOKUP(F:F,[1]PdC!$J$5:$T$1165,17,0)</f>
        <v>#N/A</v>
      </c>
      <c r="M1230" s="46"/>
      <c r="N1230" s="22"/>
      <c r="Q1230" s="1">
        <f>+IFERROR(VLOOKUP(C1230,#REF!,3,0),0)</f>
        <v>0</v>
      </c>
      <c r="T1230" s="1" t="e">
        <f>VLOOKUP(F:F,[1]PdC!$F$5:$AE$1164,31,0)</f>
        <v>#REF!</v>
      </c>
      <c r="W1230" s="33"/>
    </row>
    <row r="1231" spans="1:23" ht="15" customHeight="1" x14ac:dyDescent="0.25">
      <c r="A1231" s="28" t="s">
        <v>2771</v>
      </c>
      <c r="B1231" s="29" t="s">
        <v>8</v>
      </c>
      <c r="C1231" s="70" t="s">
        <v>2759</v>
      </c>
      <c r="D1231" s="70">
        <v>76111000002</v>
      </c>
      <c r="E1231" s="30" t="s">
        <v>2778</v>
      </c>
      <c r="F1231" s="30" t="s">
        <v>2778</v>
      </c>
      <c r="G1231" s="31" t="s">
        <v>2779</v>
      </c>
      <c r="H1231" s="29" t="s">
        <v>18</v>
      </c>
      <c r="I1231" s="63">
        <v>0</v>
      </c>
      <c r="J1231" s="63"/>
      <c r="K1231" s="63">
        <v>0</v>
      </c>
      <c r="L1231" s="33" t="e">
        <f>VLOOKUP(F:F,[1]PdC!$J$5:$T$1165,17,0)</f>
        <v>#N/A</v>
      </c>
      <c r="M1231" s="40"/>
      <c r="N1231" s="22"/>
      <c r="Q1231" s="1">
        <f>+IFERROR(VLOOKUP(C1231,#REF!,3,0),0)</f>
        <v>0</v>
      </c>
      <c r="T1231" s="1" t="e">
        <f>VLOOKUP(F:F,[1]PdC!$F$5:$AE$1164,31,0)</f>
        <v>#REF!</v>
      </c>
      <c r="W1231" s="33"/>
    </row>
    <row r="1232" spans="1:23" ht="15" customHeight="1" x14ac:dyDescent="0.25">
      <c r="A1232" s="28" t="s">
        <v>2771</v>
      </c>
      <c r="B1232" s="29" t="s">
        <v>8</v>
      </c>
      <c r="C1232" s="70" t="s">
        <v>2759</v>
      </c>
      <c r="D1232" s="70">
        <v>76111000003</v>
      </c>
      <c r="E1232" s="30" t="s">
        <v>2780</v>
      </c>
      <c r="F1232" s="30" t="s">
        <v>2780</v>
      </c>
      <c r="G1232" s="31" t="s">
        <v>2781</v>
      </c>
      <c r="H1232" s="29" t="s">
        <v>18</v>
      </c>
      <c r="I1232" s="63">
        <v>0</v>
      </c>
      <c r="J1232" s="63"/>
      <c r="K1232" s="63">
        <v>0</v>
      </c>
      <c r="L1232" s="33" t="e">
        <f>VLOOKUP(F:F,[1]PdC!$J$5:$T$1165,17,0)</f>
        <v>#N/A</v>
      </c>
      <c r="M1232" s="40"/>
      <c r="N1232" s="22"/>
      <c r="Q1232" s="1">
        <f>+IFERROR(VLOOKUP(C1232,#REF!,3,0),0)</f>
        <v>0</v>
      </c>
      <c r="T1232" s="1" t="e">
        <f>VLOOKUP(F:F,[1]PdC!$F$5:$AE$1164,31,0)</f>
        <v>#REF!</v>
      </c>
      <c r="W1232" s="33"/>
    </row>
    <row r="1233" spans="1:23" ht="15" customHeight="1" x14ac:dyDescent="0.25">
      <c r="A1233" s="28" t="s">
        <v>2771</v>
      </c>
      <c r="B1233" s="29" t="s">
        <v>8</v>
      </c>
      <c r="C1233" s="70" t="s">
        <v>2782</v>
      </c>
      <c r="D1233" s="70">
        <v>76111000005</v>
      </c>
      <c r="E1233" s="30" t="s">
        <v>2783</v>
      </c>
      <c r="F1233" s="30" t="s">
        <v>2783</v>
      </c>
      <c r="G1233" s="31" t="s">
        <v>2784</v>
      </c>
      <c r="H1233" s="29" t="s">
        <v>18</v>
      </c>
      <c r="I1233" s="63">
        <v>0</v>
      </c>
      <c r="J1233" s="63"/>
      <c r="K1233" s="63">
        <v>0</v>
      </c>
      <c r="L1233" s="33" t="e">
        <f>VLOOKUP(F:F,[1]PdC!$J$5:$T$1165,17,0)</f>
        <v>#N/A</v>
      </c>
      <c r="M1233" s="46"/>
      <c r="N1233" s="22"/>
      <c r="Q1233" s="1">
        <f>+IFERROR(VLOOKUP(C1233,#REF!,3,0),0)</f>
        <v>0</v>
      </c>
      <c r="T1233" s="1" t="e">
        <f>VLOOKUP(F:F,[1]PdC!$F$5:$AE$1164,31,0)</f>
        <v>#REF!</v>
      </c>
      <c r="W1233" s="33"/>
    </row>
    <row r="1234" spans="1:23" ht="15" customHeight="1" x14ac:dyDescent="0.25">
      <c r="A1234" s="28" t="s">
        <v>2771</v>
      </c>
      <c r="B1234" s="29" t="s">
        <v>8</v>
      </c>
      <c r="C1234" s="70" t="s">
        <v>2785</v>
      </c>
      <c r="D1234" s="70">
        <v>76111000010</v>
      </c>
      <c r="E1234" s="30" t="s">
        <v>2786</v>
      </c>
      <c r="F1234" s="30" t="s">
        <v>2786</v>
      </c>
      <c r="G1234" s="31" t="s">
        <v>2787</v>
      </c>
      <c r="H1234" s="29" t="s">
        <v>18</v>
      </c>
      <c r="I1234" s="63">
        <v>0</v>
      </c>
      <c r="J1234" s="63"/>
      <c r="K1234" s="63">
        <v>0</v>
      </c>
      <c r="L1234" s="33" t="e">
        <f>VLOOKUP(F:F,[1]PdC!$J$5:$T$1165,17,0)</f>
        <v>#N/A</v>
      </c>
      <c r="M1234" s="40"/>
      <c r="N1234" s="22"/>
      <c r="Q1234" s="1">
        <f>+IFERROR(VLOOKUP(C1234,#REF!,3,0),0)</f>
        <v>0</v>
      </c>
      <c r="T1234" s="1" t="e">
        <f>VLOOKUP(F:F,[1]PdC!$F$5:$AE$1164,31,0)</f>
        <v>#N/A</v>
      </c>
      <c r="W1234" s="33"/>
    </row>
    <row r="1235" spans="1:23" ht="15" customHeight="1" x14ac:dyDescent="0.25">
      <c r="A1235" s="28" t="s">
        <v>2771</v>
      </c>
      <c r="B1235" s="29" t="s">
        <v>8</v>
      </c>
      <c r="C1235" s="70" t="s">
        <v>2788</v>
      </c>
      <c r="D1235" s="70">
        <v>76111000015</v>
      </c>
      <c r="E1235" s="30" t="s">
        <v>2789</v>
      </c>
      <c r="F1235" s="30" t="s">
        <v>2789</v>
      </c>
      <c r="G1235" s="31" t="s">
        <v>2790</v>
      </c>
      <c r="H1235" s="29" t="s">
        <v>18</v>
      </c>
      <c r="I1235" s="63">
        <v>0</v>
      </c>
      <c r="J1235" s="63"/>
      <c r="K1235" s="63">
        <v>0</v>
      </c>
      <c r="L1235" s="33" t="e">
        <f>VLOOKUP(F:F,[1]PdC!$J$5:$T$1165,17,0)</f>
        <v>#N/A</v>
      </c>
      <c r="M1235" s="46"/>
      <c r="N1235" s="22"/>
      <c r="Q1235" s="1">
        <f>+IFERROR(VLOOKUP(C1235,#REF!,3,0),0)</f>
        <v>0</v>
      </c>
      <c r="T1235" s="1" t="e">
        <f>VLOOKUP(F:F,[1]PdC!$F$5:$AE$1164,31,0)</f>
        <v>#REF!</v>
      </c>
      <c r="W1235" s="33"/>
    </row>
    <row r="1236" spans="1:23" ht="15" customHeight="1" x14ac:dyDescent="0.25">
      <c r="A1236" s="28" t="s">
        <v>2771</v>
      </c>
      <c r="B1236" s="29" t="s">
        <v>8</v>
      </c>
      <c r="C1236" s="70" t="s">
        <v>2788</v>
      </c>
      <c r="D1236" s="70">
        <v>76111000020</v>
      </c>
      <c r="E1236" s="30" t="s">
        <v>2791</v>
      </c>
      <c r="F1236" s="30" t="s">
        <v>2791</v>
      </c>
      <c r="G1236" s="31" t="s">
        <v>2792</v>
      </c>
      <c r="H1236" s="29" t="s">
        <v>18</v>
      </c>
      <c r="I1236" s="63">
        <v>116400</v>
      </c>
      <c r="J1236" s="63"/>
      <c r="K1236" s="63">
        <v>116400</v>
      </c>
      <c r="L1236" s="33" t="e">
        <f>VLOOKUP(F:F,[1]PdC!$J$5:$T$1165,17,0)</f>
        <v>#N/A</v>
      </c>
      <c r="M1236" s="40"/>
      <c r="N1236" s="22"/>
      <c r="Q1236" s="1">
        <f>+IFERROR(VLOOKUP(C1236,#REF!,3,0),0)</f>
        <v>0</v>
      </c>
      <c r="T1236" s="1" t="e">
        <f>VLOOKUP(F:F,[1]PdC!$F$5:$AE$1164,31,0)</f>
        <v>#REF!</v>
      </c>
      <c r="W1236" s="33"/>
    </row>
    <row r="1237" spans="1:23" ht="15" customHeight="1" x14ac:dyDescent="0.25">
      <c r="A1237" s="28" t="s">
        <v>2771</v>
      </c>
      <c r="B1237" s="29" t="s">
        <v>8</v>
      </c>
      <c r="C1237" s="70" t="s">
        <v>2788</v>
      </c>
      <c r="D1237" s="70">
        <v>76111000025</v>
      </c>
      <c r="E1237" s="30" t="s">
        <v>2793</v>
      </c>
      <c r="F1237" s="30" t="s">
        <v>2793</v>
      </c>
      <c r="G1237" s="31" t="s">
        <v>2794</v>
      </c>
      <c r="H1237" s="29" t="s">
        <v>18</v>
      </c>
      <c r="I1237" s="63">
        <v>311836.32</v>
      </c>
      <c r="J1237" s="63"/>
      <c r="K1237" s="63">
        <v>311836.32</v>
      </c>
      <c r="L1237" s="33" t="e">
        <f>VLOOKUP(F:F,[1]PdC!$J$5:$T$1165,17,0)</f>
        <v>#N/A</v>
      </c>
      <c r="M1237" s="40"/>
      <c r="N1237" s="22"/>
      <c r="Q1237" s="1">
        <f>+IFERROR(VLOOKUP(C1237,#REF!,3,0),0)</f>
        <v>0</v>
      </c>
      <c r="T1237" s="1" t="e">
        <f>VLOOKUP(F:F,[1]PdC!$F$5:$AE$1164,31,0)</f>
        <v>#REF!</v>
      </c>
      <c r="W1237" s="33"/>
    </row>
    <row r="1238" spans="1:23" ht="15" customHeight="1" x14ac:dyDescent="0.25">
      <c r="A1238" s="28" t="s">
        <v>2771</v>
      </c>
      <c r="B1238" s="29" t="s">
        <v>8</v>
      </c>
      <c r="C1238" s="70" t="s">
        <v>2768</v>
      </c>
      <c r="D1238" s="70">
        <v>76111000030</v>
      </c>
      <c r="E1238" s="30" t="s">
        <v>2795</v>
      </c>
      <c r="F1238" s="30" t="s">
        <v>2795</v>
      </c>
      <c r="G1238" s="31" t="s">
        <v>2796</v>
      </c>
      <c r="H1238" s="29" t="s">
        <v>18</v>
      </c>
      <c r="I1238" s="63">
        <v>0</v>
      </c>
      <c r="J1238" s="63"/>
      <c r="K1238" s="63">
        <v>0</v>
      </c>
      <c r="L1238" s="33" t="e">
        <f>VLOOKUP(F:F,[1]PdC!$J$5:$T$1165,17,0)</f>
        <v>#N/A</v>
      </c>
      <c r="M1238" s="40"/>
      <c r="N1238" s="22"/>
      <c r="Q1238" s="1">
        <f>+IFERROR(VLOOKUP(C1238,#REF!,3,0),0)</f>
        <v>0</v>
      </c>
      <c r="T1238" s="1" t="e">
        <f>VLOOKUP(F:F,[1]PdC!$F$5:$AE$1164,31,0)</f>
        <v>#REF!</v>
      </c>
      <c r="W1238" s="33"/>
    </row>
    <row r="1239" spans="1:23" ht="15" customHeight="1" x14ac:dyDescent="0.25">
      <c r="A1239" s="28" t="s">
        <v>2771</v>
      </c>
      <c r="B1239" s="29" t="s">
        <v>8</v>
      </c>
      <c r="C1239" s="70" t="s">
        <v>2768</v>
      </c>
      <c r="D1239" s="70">
        <v>76111000035</v>
      </c>
      <c r="E1239" s="30" t="s">
        <v>2797</v>
      </c>
      <c r="F1239" s="30" t="s">
        <v>2797</v>
      </c>
      <c r="G1239" s="31" t="s">
        <v>2798</v>
      </c>
      <c r="H1239" s="29" t="s">
        <v>18</v>
      </c>
      <c r="I1239" s="63">
        <v>0</v>
      </c>
      <c r="J1239" s="63"/>
      <c r="K1239" s="63">
        <v>0</v>
      </c>
      <c r="L1239" s="33" t="e">
        <f>VLOOKUP(F:F,[1]PdC!$J$5:$T$1165,17,0)</f>
        <v>#N/A</v>
      </c>
      <c r="M1239" s="46"/>
      <c r="N1239" s="22"/>
      <c r="Q1239" s="1">
        <f>+IFERROR(VLOOKUP(C1239,#REF!,3,0),0)</f>
        <v>0</v>
      </c>
      <c r="T1239" s="1" t="e">
        <f>VLOOKUP(F:F,[1]PdC!$F$5:$AE$1164,31,0)</f>
        <v>#REF!</v>
      </c>
      <c r="W1239" s="33"/>
    </row>
    <row r="1240" spans="1:23" ht="15" customHeight="1" x14ac:dyDescent="0.25">
      <c r="A1240" s="28" t="s">
        <v>2771</v>
      </c>
      <c r="B1240" s="29" t="s">
        <v>8</v>
      </c>
      <c r="C1240" s="70" t="s">
        <v>2768</v>
      </c>
      <c r="D1240" s="70">
        <v>76111000036</v>
      </c>
      <c r="E1240" s="30" t="s">
        <v>2799</v>
      </c>
      <c r="F1240" s="30" t="s">
        <v>2799</v>
      </c>
      <c r="G1240" s="31" t="s">
        <v>2800</v>
      </c>
      <c r="H1240" s="29" t="s">
        <v>18</v>
      </c>
      <c r="I1240" s="63">
        <v>0</v>
      </c>
      <c r="J1240" s="63"/>
      <c r="K1240" s="63">
        <v>0</v>
      </c>
      <c r="L1240" s="33" t="e">
        <f>VLOOKUP(F:F,[1]PdC!$J$5:$T$1165,17,0)</f>
        <v>#N/A</v>
      </c>
      <c r="M1240" s="46"/>
      <c r="N1240" s="22"/>
      <c r="Q1240" s="1">
        <f>+IFERROR(VLOOKUP(C1240,#REF!,3,0),0)</f>
        <v>0</v>
      </c>
      <c r="T1240" s="1" t="e">
        <f>VLOOKUP(F:F,[1]PdC!$F$5:$AE$1164,31,0)</f>
        <v>#REF!</v>
      </c>
      <c r="W1240" s="33"/>
    </row>
    <row r="1241" spans="1:23" ht="15" customHeight="1" x14ac:dyDescent="0.25">
      <c r="A1241" s="28" t="s">
        <v>2771</v>
      </c>
      <c r="B1241" s="29" t="s">
        <v>8</v>
      </c>
      <c r="C1241" s="70" t="s">
        <v>2768</v>
      </c>
      <c r="D1241" s="70">
        <v>76111000037</v>
      </c>
      <c r="E1241" s="30" t="s">
        <v>2801</v>
      </c>
      <c r="F1241" s="30" t="s">
        <v>2801</v>
      </c>
      <c r="G1241" s="31" t="s">
        <v>2802</v>
      </c>
      <c r="H1241" s="29" t="s">
        <v>18</v>
      </c>
      <c r="I1241" s="63">
        <v>0</v>
      </c>
      <c r="J1241" s="63"/>
      <c r="K1241" s="63">
        <v>0</v>
      </c>
      <c r="L1241" s="33" t="e">
        <f>VLOOKUP(F:F,[1]PdC!$J$5:$T$1165,17,0)</f>
        <v>#N/A</v>
      </c>
      <c r="M1241" s="46"/>
      <c r="N1241" s="22"/>
      <c r="Q1241" s="1">
        <f>+IFERROR(VLOOKUP(C1241,#REF!,3,0),0)</f>
        <v>0</v>
      </c>
      <c r="T1241" s="1" t="e">
        <f>VLOOKUP(F:F,[1]PdC!$F$5:$AE$1164,31,0)</f>
        <v>#REF!</v>
      </c>
      <c r="W1241" s="33"/>
    </row>
    <row r="1242" spans="1:23" ht="15" customHeight="1" x14ac:dyDescent="0.25">
      <c r="A1242" s="28" t="s">
        <v>2771</v>
      </c>
      <c r="B1242" s="29" t="s">
        <v>8</v>
      </c>
      <c r="C1242" s="70" t="s">
        <v>2768</v>
      </c>
      <c r="D1242" s="70">
        <v>76111000038</v>
      </c>
      <c r="E1242" s="30" t="s">
        <v>2803</v>
      </c>
      <c r="F1242" s="30" t="s">
        <v>2803</v>
      </c>
      <c r="G1242" s="31" t="s">
        <v>2804</v>
      </c>
      <c r="H1242" s="29" t="s">
        <v>18</v>
      </c>
      <c r="I1242" s="63">
        <v>6522605.75</v>
      </c>
      <c r="J1242" s="63"/>
      <c r="K1242" s="63">
        <v>6522605.75</v>
      </c>
      <c r="L1242" s="33" t="e">
        <f>VLOOKUP(F:F,[1]PdC!$J$5:$T$1165,17,0)</f>
        <v>#N/A</v>
      </c>
      <c r="M1242" s="46"/>
      <c r="N1242" s="22"/>
      <c r="Q1242" s="1">
        <f>+IFERROR(VLOOKUP(C1242,#REF!,3,0),0)</f>
        <v>0</v>
      </c>
      <c r="T1242" s="1" t="e">
        <f>VLOOKUP(F:F,[1]PdC!$F$5:$AE$1164,31,0)</f>
        <v>#REF!</v>
      </c>
      <c r="W1242" s="33"/>
    </row>
    <row r="1243" spans="1:23" ht="15" customHeight="1" x14ac:dyDescent="0.25">
      <c r="A1243" s="28" t="s">
        <v>2771</v>
      </c>
      <c r="B1243" s="29" t="s">
        <v>8</v>
      </c>
      <c r="C1243" s="70" t="s">
        <v>2768</v>
      </c>
      <c r="D1243" s="70">
        <v>76111000040</v>
      </c>
      <c r="E1243" s="30" t="s">
        <v>2805</v>
      </c>
      <c r="F1243" s="30" t="s">
        <v>2805</v>
      </c>
      <c r="G1243" s="31" t="s">
        <v>2806</v>
      </c>
      <c r="H1243" s="29" t="s">
        <v>18</v>
      </c>
      <c r="I1243" s="63">
        <v>0</v>
      </c>
      <c r="J1243" s="63"/>
      <c r="K1243" s="63">
        <v>0</v>
      </c>
      <c r="L1243" s="33" t="e">
        <f>VLOOKUP(F:F,[1]PdC!$J$5:$T$1165,17,0)</f>
        <v>#N/A</v>
      </c>
      <c r="M1243" s="46"/>
      <c r="N1243" s="22"/>
      <c r="Q1243" s="1">
        <f>+IFERROR(VLOOKUP(C1243,#REF!,3,0),0)</f>
        <v>0</v>
      </c>
      <c r="T1243" s="1" t="e">
        <f>VLOOKUP(F:F,[1]PdC!$F$5:$AE$1164,31,0)</f>
        <v>#REF!</v>
      </c>
      <c r="W1243" s="33"/>
    </row>
    <row r="1244" spans="1:23" ht="15" customHeight="1" x14ac:dyDescent="0.25">
      <c r="A1244" s="28" t="s">
        <v>2771</v>
      </c>
      <c r="B1244" s="29" t="s">
        <v>8</v>
      </c>
      <c r="C1244" s="70" t="s">
        <v>2788</v>
      </c>
      <c r="D1244" s="70">
        <v>76111000045</v>
      </c>
      <c r="E1244" s="30" t="s">
        <v>2807</v>
      </c>
      <c r="F1244" s="30" t="s">
        <v>2807</v>
      </c>
      <c r="G1244" s="31" t="s">
        <v>2808</v>
      </c>
      <c r="H1244" s="29" t="s">
        <v>18</v>
      </c>
      <c r="I1244" s="63">
        <v>0</v>
      </c>
      <c r="J1244" s="63"/>
      <c r="K1244" s="63">
        <v>0</v>
      </c>
      <c r="L1244" s="33" t="e">
        <f>VLOOKUP(F:F,[1]PdC!$J$5:$T$1165,17,0)</f>
        <v>#N/A</v>
      </c>
      <c r="M1244" s="40"/>
      <c r="N1244" s="22"/>
      <c r="Q1244" s="1">
        <f>+IFERROR(VLOOKUP(C1244,#REF!,3,0),0)</f>
        <v>0</v>
      </c>
      <c r="T1244" s="1" t="e">
        <f>VLOOKUP(F:F,[1]PdC!$F$5:$AE$1164,31,0)</f>
        <v>#REF!</v>
      </c>
      <c r="W1244" s="33"/>
    </row>
    <row r="1245" spans="1:23" ht="15" customHeight="1" x14ac:dyDescent="0.25">
      <c r="A1245" s="28" t="s">
        <v>2771</v>
      </c>
      <c r="B1245" s="29" t="s">
        <v>8</v>
      </c>
      <c r="C1245" s="70" t="s">
        <v>2788</v>
      </c>
      <c r="D1245" s="70">
        <v>76111000050</v>
      </c>
      <c r="E1245" s="30" t="s">
        <v>2809</v>
      </c>
      <c r="F1245" s="30" t="s">
        <v>2809</v>
      </c>
      <c r="G1245" s="31" t="s">
        <v>2810</v>
      </c>
      <c r="H1245" s="29" t="s">
        <v>18</v>
      </c>
      <c r="I1245" s="63">
        <v>0</v>
      </c>
      <c r="J1245" s="63"/>
      <c r="K1245" s="63">
        <v>0</v>
      </c>
      <c r="L1245" s="33" t="e">
        <f>VLOOKUP(F:F,[1]PdC!$J$5:$T$1165,17,0)</f>
        <v>#N/A</v>
      </c>
      <c r="M1245" s="40"/>
      <c r="N1245" s="22"/>
      <c r="Q1245" s="1">
        <f>+IFERROR(VLOOKUP(C1245,#REF!,3,0),0)</f>
        <v>0</v>
      </c>
      <c r="T1245" s="1" t="e">
        <f>VLOOKUP(F:F,[1]PdC!$F$5:$AE$1164,31,0)</f>
        <v>#REF!</v>
      </c>
      <c r="W1245" s="33"/>
    </row>
    <row r="1246" spans="1:23" ht="15" customHeight="1" x14ac:dyDescent="0.25">
      <c r="A1246" s="28" t="s">
        <v>2771</v>
      </c>
      <c r="B1246" s="29" t="s">
        <v>8</v>
      </c>
      <c r="C1246" s="70" t="s">
        <v>2759</v>
      </c>
      <c r="D1246" s="70">
        <v>76111000055</v>
      </c>
      <c r="E1246" s="30" t="s">
        <v>2811</v>
      </c>
      <c r="F1246" s="30" t="s">
        <v>2811</v>
      </c>
      <c r="G1246" s="31" t="s">
        <v>2812</v>
      </c>
      <c r="H1246" s="29" t="s">
        <v>18</v>
      </c>
      <c r="I1246" s="63">
        <v>0</v>
      </c>
      <c r="J1246" s="63"/>
      <c r="K1246" s="63">
        <v>0</v>
      </c>
      <c r="L1246" s="33" t="e">
        <f>VLOOKUP(F:F,[1]PdC!$J$5:$T$1165,17,0)</f>
        <v>#N/A</v>
      </c>
      <c r="M1246" s="46"/>
      <c r="N1246" s="22"/>
      <c r="Q1246" s="1">
        <f>+IFERROR(VLOOKUP(C1246,#REF!,3,0),0)</f>
        <v>0</v>
      </c>
      <c r="T1246" s="1" t="e">
        <f>VLOOKUP(F:F,[1]PdC!$F$5:$AE$1164,31,0)</f>
        <v>#REF!</v>
      </c>
      <c r="W1246" s="33"/>
    </row>
    <row r="1247" spans="1:23" ht="15" customHeight="1" x14ac:dyDescent="0.25">
      <c r="A1247" s="16"/>
      <c r="B1247" s="29" t="s">
        <v>8</v>
      </c>
      <c r="C1247" s="70" t="s">
        <v>2759</v>
      </c>
      <c r="D1247" s="70">
        <v>76111000056</v>
      </c>
      <c r="E1247" s="30" t="s">
        <v>2813</v>
      </c>
      <c r="F1247" s="30" t="s">
        <v>2813</v>
      </c>
      <c r="G1247" s="31" t="s">
        <v>2814</v>
      </c>
      <c r="H1247" s="29" t="s">
        <v>18</v>
      </c>
      <c r="I1247" s="63">
        <v>0</v>
      </c>
      <c r="J1247" s="63">
        <v>0</v>
      </c>
      <c r="K1247" s="63">
        <v>0</v>
      </c>
      <c r="L1247" s="33" t="e">
        <f>VLOOKUP(F:F,[1]PdC!$J$5:$T$1165,17,0)</f>
        <v>#N/A</v>
      </c>
      <c r="M1247" s="46"/>
      <c r="N1247" s="22"/>
      <c r="Q1247" s="1">
        <f>+IFERROR(VLOOKUP(C1247,#REF!,3,0),0)</f>
        <v>0</v>
      </c>
      <c r="T1247" s="1" t="e">
        <f>VLOOKUP(F:F,[1]PdC!$F$5:$AE$1164,31,0)</f>
        <v>#REF!</v>
      </c>
      <c r="W1247" s="33"/>
    </row>
    <row r="1248" spans="1:23" ht="15" customHeight="1" x14ac:dyDescent="0.25">
      <c r="A1248" s="16"/>
      <c r="B1248" s="29" t="s">
        <v>8</v>
      </c>
      <c r="C1248" s="70" t="s">
        <v>2759</v>
      </c>
      <c r="D1248" s="70">
        <v>76111000057</v>
      </c>
      <c r="E1248" s="30" t="s">
        <v>2815</v>
      </c>
      <c r="F1248" s="30" t="s">
        <v>2815</v>
      </c>
      <c r="G1248" s="31" t="s">
        <v>2816</v>
      </c>
      <c r="H1248" s="29" t="s">
        <v>18</v>
      </c>
      <c r="I1248" s="63">
        <v>0</v>
      </c>
      <c r="J1248" s="63">
        <v>0</v>
      </c>
      <c r="K1248" s="63">
        <v>0</v>
      </c>
      <c r="L1248" s="33" t="e">
        <f>VLOOKUP(F:F,[1]PdC!$J$5:$T$1165,17,0)</f>
        <v>#N/A</v>
      </c>
      <c r="M1248" s="46"/>
      <c r="N1248" s="22"/>
      <c r="Q1248" s="1">
        <f>+IFERROR(VLOOKUP(C1248,#REF!,3,0),0)</f>
        <v>0</v>
      </c>
      <c r="T1248" s="1" t="e">
        <f>VLOOKUP(F:F,[1]PdC!$F$5:$AE$1164,31,0)</f>
        <v>#REF!</v>
      </c>
      <c r="W1248" s="33"/>
    </row>
    <row r="1249" spans="1:23" ht="15" customHeight="1" x14ac:dyDescent="0.25">
      <c r="A1249" s="28" t="s">
        <v>2771</v>
      </c>
      <c r="B1249" s="29" t="s">
        <v>8</v>
      </c>
      <c r="C1249" s="70" t="s">
        <v>2788</v>
      </c>
      <c r="D1249" s="70">
        <v>76111000060</v>
      </c>
      <c r="E1249" s="30" t="s">
        <v>2817</v>
      </c>
      <c r="F1249" s="30" t="s">
        <v>2817</v>
      </c>
      <c r="G1249" s="31" t="s">
        <v>2818</v>
      </c>
      <c r="H1249" s="29" t="s">
        <v>18</v>
      </c>
      <c r="I1249" s="63">
        <v>0</v>
      </c>
      <c r="J1249" s="63"/>
      <c r="K1249" s="63">
        <v>0</v>
      </c>
      <c r="L1249" s="33" t="e">
        <f>VLOOKUP(F:F,[1]PdC!$J$5:$T$1165,17,0)</f>
        <v>#N/A</v>
      </c>
      <c r="M1249" s="46"/>
      <c r="N1249" s="22"/>
      <c r="Q1249" s="1">
        <f>+IFERROR(VLOOKUP(C1249,#REF!,3,0),0)</f>
        <v>0</v>
      </c>
      <c r="T1249" s="1" t="e">
        <f>VLOOKUP(F:F,[1]PdC!$F$5:$AE$1164,31,0)</f>
        <v>#REF!</v>
      </c>
      <c r="W1249" s="33"/>
    </row>
    <row r="1250" spans="1:23" ht="15" customHeight="1" x14ac:dyDescent="0.25">
      <c r="A1250" s="98"/>
      <c r="B1250" s="29" t="s">
        <v>8</v>
      </c>
      <c r="C1250" s="70" t="s">
        <v>2759</v>
      </c>
      <c r="D1250" s="70">
        <v>76111000065</v>
      </c>
      <c r="E1250" s="30" t="s">
        <v>2819</v>
      </c>
      <c r="F1250" s="30" t="s">
        <v>2819</v>
      </c>
      <c r="G1250" s="31" t="s">
        <v>2820</v>
      </c>
      <c r="H1250" s="29" t="s">
        <v>18</v>
      </c>
      <c r="I1250" s="63">
        <v>0</v>
      </c>
      <c r="J1250" s="63"/>
      <c r="K1250" s="63">
        <v>0</v>
      </c>
      <c r="M1250" s="99"/>
      <c r="Q1250" s="1">
        <f>+IFERROR(VLOOKUP(C1250,#REF!,3,0),0)</f>
        <v>0</v>
      </c>
      <c r="T1250" s="1" t="e">
        <f>VLOOKUP(F:F,[1]PdC!$F$5:$AE$1164,31,0)</f>
        <v>#REF!</v>
      </c>
      <c r="W1250" s="33"/>
    </row>
    <row r="1251" spans="1:23" ht="15.6" customHeight="1" x14ac:dyDescent="0.25">
      <c r="A1251" s="100"/>
      <c r="B1251" s="29" t="s">
        <v>8</v>
      </c>
      <c r="C1251" s="70" t="s">
        <v>2768</v>
      </c>
      <c r="D1251" s="70">
        <v>76111000070</v>
      </c>
      <c r="E1251" s="30" t="s">
        <v>2821</v>
      </c>
      <c r="F1251" s="30" t="s">
        <v>2821</v>
      </c>
      <c r="G1251" s="31" t="s">
        <v>2822</v>
      </c>
      <c r="H1251" s="29" t="s">
        <v>18</v>
      </c>
      <c r="I1251" s="63">
        <v>502998</v>
      </c>
      <c r="J1251" s="63"/>
      <c r="K1251" s="63">
        <v>502998</v>
      </c>
      <c r="M1251" s="101"/>
      <c r="Q1251" s="1">
        <f>+IFERROR(VLOOKUP(C1251,#REF!,3,0),0)</f>
        <v>0</v>
      </c>
      <c r="T1251" s="1" t="e">
        <f>VLOOKUP(F:F,[1]PdC!$F$5:$AE$1164,31,0)</f>
        <v>#REF!</v>
      </c>
      <c r="W1251" s="33"/>
    </row>
    <row r="1252" spans="1:23" ht="15.6" customHeight="1" x14ac:dyDescent="0.25">
      <c r="A1252" s="100"/>
      <c r="B1252" s="29" t="s">
        <v>8</v>
      </c>
      <c r="C1252" s="70" t="s">
        <v>2788</v>
      </c>
      <c r="D1252" s="70">
        <v>76111000075</v>
      </c>
      <c r="E1252" s="30" t="s">
        <v>2823</v>
      </c>
      <c r="F1252" s="30" t="s">
        <v>2823</v>
      </c>
      <c r="G1252" s="31" t="s">
        <v>2824</v>
      </c>
      <c r="H1252" s="29" t="s">
        <v>18</v>
      </c>
      <c r="I1252" s="63">
        <v>0</v>
      </c>
      <c r="J1252" s="63"/>
      <c r="K1252" s="63">
        <v>0</v>
      </c>
      <c r="M1252" s="101"/>
      <c r="Q1252" s="1">
        <f>+IFERROR(VLOOKUP(C1252,#REF!,3,0),0)</f>
        <v>0</v>
      </c>
      <c r="T1252" s="1" t="e">
        <f>VLOOKUP(F:F,[1]PdC!$F$5:$AE$1164,31,0)</f>
        <v>#REF!</v>
      </c>
      <c r="W1252" s="33"/>
    </row>
    <row r="1253" spans="1:23" ht="15.6" customHeight="1" x14ac:dyDescent="0.25">
      <c r="A1253" s="100"/>
      <c r="B1253" s="29" t="s">
        <v>8</v>
      </c>
      <c r="C1253" s="70" t="s">
        <v>2788</v>
      </c>
      <c r="D1253" s="70">
        <v>76111000080</v>
      </c>
      <c r="E1253" s="30" t="s">
        <v>2825</v>
      </c>
      <c r="F1253" s="30" t="s">
        <v>2825</v>
      </c>
      <c r="G1253" s="31" t="s">
        <v>2826</v>
      </c>
      <c r="H1253" s="29" t="s">
        <v>18</v>
      </c>
      <c r="I1253" s="63">
        <v>3016472.52</v>
      </c>
      <c r="J1253" s="63"/>
      <c r="K1253" s="63">
        <v>3016472.52</v>
      </c>
      <c r="M1253" s="101"/>
      <c r="Q1253" s="1">
        <f>+IFERROR(VLOOKUP(C1253,#REF!,3,0),0)</f>
        <v>0</v>
      </c>
      <c r="T1253" s="1" t="e">
        <f>VLOOKUP(F:F,[1]PdC!$F$5:$AE$1164,31,0)</f>
        <v>#REF!</v>
      </c>
      <c r="W1253" s="33"/>
    </row>
    <row r="1254" spans="1:23" ht="15.6" customHeight="1" x14ac:dyDescent="0.25">
      <c r="A1254" s="100"/>
      <c r="B1254" s="29" t="s">
        <v>8</v>
      </c>
      <c r="C1254" s="70" t="s">
        <v>2768</v>
      </c>
      <c r="D1254" s="70">
        <v>76111000085</v>
      </c>
      <c r="E1254" s="30" t="s">
        <v>2827</v>
      </c>
      <c r="F1254" s="30" t="s">
        <v>2827</v>
      </c>
      <c r="G1254" s="31" t="s">
        <v>2828</v>
      </c>
      <c r="H1254" s="29" t="s">
        <v>18</v>
      </c>
      <c r="I1254" s="63">
        <v>0</v>
      </c>
      <c r="J1254" s="63">
        <v>0</v>
      </c>
      <c r="K1254" s="63">
        <v>0</v>
      </c>
      <c r="L1254" s="102" t="e">
        <f>SUM(L955:L1249)</f>
        <v>#N/A</v>
      </c>
      <c r="M1254" s="103"/>
      <c r="N1254" s="7"/>
      <c r="Q1254" s="1">
        <f>+IFERROR(VLOOKUP(C1254,#REF!,3,0),0)</f>
        <v>0</v>
      </c>
      <c r="T1254" s="1" t="e">
        <f>VLOOKUP(F:F,[1]PdC!$F$5:$AE$1164,31,0)</f>
        <v>#REF!</v>
      </c>
      <c r="W1254" s="33"/>
    </row>
    <row r="1255" spans="1:23" ht="15.6" customHeight="1" x14ac:dyDescent="0.25">
      <c r="A1255" s="100"/>
      <c r="B1255" s="29" t="s">
        <v>8</v>
      </c>
      <c r="C1255" s="70" t="s">
        <v>2768</v>
      </c>
      <c r="D1255" s="70">
        <v>76111000090</v>
      </c>
      <c r="E1255" s="30" t="s">
        <v>2829</v>
      </c>
      <c r="F1255" s="30" t="s">
        <v>2829</v>
      </c>
      <c r="G1255" s="31" t="s">
        <v>2830</v>
      </c>
      <c r="H1255" s="29" t="s">
        <v>18</v>
      </c>
      <c r="I1255" s="63">
        <v>1430418</v>
      </c>
      <c r="J1255" s="63">
        <v>0</v>
      </c>
      <c r="K1255" s="63">
        <v>1430418</v>
      </c>
      <c r="L1255" s="102" t="e">
        <f>SUM(L6:L951)</f>
        <v>#N/A</v>
      </c>
      <c r="M1255" s="103"/>
      <c r="N1255" s="7"/>
      <c r="Q1255" s="1">
        <f>+IFERROR(VLOOKUP(C1255,#REF!,3,0),0)</f>
        <v>0</v>
      </c>
      <c r="T1255" s="1" t="e">
        <f>VLOOKUP(F:F,[1]PdC!$F$5:$AE$1164,31,0)</f>
        <v>#REF!</v>
      </c>
      <c r="W1255" s="33"/>
    </row>
    <row r="1256" spans="1:23" ht="15.6" customHeight="1" x14ac:dyDescent="0.25">
      <c r="A1256" s="104"/>
      <c r="B1256" s="29" t="s">
        <v>8</v>
      </c>
      <c r="C1256" s="70" t="s">
        <v>2788</v>
      </c>
      <c r="D1256" s="70">
        <v>76111000095</v>
      </c>
      <c r="E1256" s="30" t="s">
        <v>2831</v>
      </c>
      <c r="F1256" s="30" t="s">
        <v>2831</v>
      </c>
      <c r="G1256" s="31" t="s">
        <v>2832</v>
      </c>
      <c r="H1256" s="29" t="s">
        <v>18</v>
      </c>
      <c r="I1256" s="63">
        <v>0</v>
      </c>
      <c r="J1256" s="63">
        <v>0</v>
      </c>
      <c r="K1256" s="63">
        <v>0</v>
      </c>
      <c r="L1256" s="7"/>
      <c r="M1256" s="105"/>
      <c r="Q1256" s="1">
        <f>+IFERROR(VLOOKUP(C1256,#REF!,3,0),0)</f>
        <v>0</v>
      </c>
      <c r="T1256" s="1" t="e">
        <f>VLOOKUP(F:F,[1]PdC!$F$5:$AE$1164,31,0)</f>
        <v>#REF!</v>
      </c>
      <c r="W1256" s="33"/>
    </row>
    <row r="1257" spans="1:23" ht="15.6" customHeight="1" x14ac:dyDescent="0.25">
      <c r="B1257" s="29" t="s">
        <v>8</v>
      </c>
      <c r="C1257" s="70" t="s">
        <v>2785</v>
      </c>
      <c r="D1257" s="70">
        <v>76111000120</v>
      </c>
      <c r="E1257" s="30" t="s">
        <v>2833</v>
      </c>
      <c r="F1257" s="30" t="s">
        <v>2833</v>
      </c>
      <c r="G1257" s="31" t="s">
        <v>2834</v>
      </c>
      <c r="H1257" s="29" t="s">
        <v>18</v>
      </c>
      <c r="I1257" s="63">
        <v>0</v>
      </c>
      <c r="J1257" s="63"/>
      <c r="K1257" s="63">
        <v>0</v>
      </c>
      <c r="T1257" s="1" t="e">
        <f>VLOOKUP(F:F,[1]PdC!$F$5:$AE$1164,31,0)</f>
        <v>#REF!</v>
      </c>
      <c r="W1257" s="33"/>
    </row>
    <row r="1258" spans="1:23" ht="15.6" customHeight="1" x14ac:dyDescent="0.25">
      <c r="B1258" s="29" t="s">
        <v>8</v>
      </c>
      <c r="C1258" s="70" t="s">
        <v>2785</v>
      </c>
      <c r="D1258" s="70">
        <v>76111000130</v>
      </c>
      <c r="E1258" s="30" t="s">
        <v>2835</v>
      </c>
      <c r="F1258" s="30" t="s">
        <v>2835</v>
      </c>
      <c r="G1258" s="31" t="s">
        <v>2836</v>
      </c>
      <c r="H1258" s="29" t="s">
        <v>18</v>
      </c>
      <c r="I1258" s="63">
        <v>0</v>
      </c>
      <c r="J1258" s="63"/>
      <c r="K1258" s="63">
        <v>0</v>
      </c>
      <c r="T1258" s="1" t="e">
        <f>VLOOKUP(F:F,[1]PdC!$F$5:$AE$1164,31,0)</f>
        <v>#REF!</v>
      </c>
      <c r="W1258" s="33"/>
    </row>
    <row r="1259" spans="1:23" ht="15.6" customHeight="1" x14ac:dyDescent="0.25">
      <c r="B1259" s="29" t="s">
        <v>8</v>
      </c>
      <c r="C1259" s="70" t="s">
        <v>2788</v>
      </c>
      <c r="D1259" s="70">
        <v>76111000140</v>
      </c>
      <c r="E1259" s="30" t="s">
        <v>2837</v>
      </c>
      <c r="F1259" s="30" t="s">
        <v>2837</v>
      </c>
      <c r="G1259" s="31" t="s">
        <v>2838</v>
      </c>
      <c r="H1259" s="29" t="s">
        <v>18</v>
      </c>
      <c r="I1259" s="63">
        <v>1594001</v>
      </c>
      <c r="J1259" s="63"/>
      <c r="K1259" s="63">
        <v>1594001</v>
      </c>
      <c r="T1259" s="1" t="e">
        <f>VLOOKUP(F:F,[1]PdC!$F$5:$AE$1164,31,0)</f>
        <v>#REF!</v>
      </c>
      <c r="W1259" s="33"/>
    </row>
    <row r="1260" spans="1:23" ht="15.6" customHeight="1" x14ac:dyDescent="0.25">
      <c r="B1260" s="29" t="s">
        <v>8</v>
      </c>
      <c r="C1260" s="70" t="s">
        <v>2788</v>
      </c>
      <c r="D1260" s="70">
        <v>76111000150</v>
      </c>
      <c r="E1260" s="30" t="s">
        <v>2839</v>
      </c>
      <c r="F1260" s="30" t="s">
        <v>2839</v>
      </c>
      <c r="G1260" s="31" t="s">
        <v>2840</v>
      </c>
      <c r="H1260" s="29" t="s">
        <v>18</v>
      </c>
      <c r="I1260" s="63">
        <v>0</v>
      </c>
      <c r="J1260" s="63"/>
      <c r="K1260" s="63">
        <v>0</v>
      </c>
      <c r="T1260" s="1" t="e">
        <f>VLOOKUP(F:F,[1]PdC!$F$5:$AE$1164,31,0)</f>
        <v>#REF!</v>
      </c>
      <c r="W1260" s="33"/>
    </row>
    <row r="1261" spans="1:23" ht="15.6" customHeight="1" x14ac:dyDescent="0.25">
      <c r="B1261" s="29" t="s">
        <v>8</v>
      </c>
      <c r="C1261" s="70" t="s">
        <v>2788</v>
      </c>
      <c r="D1261" s="70">
        <v>76111000160</v>
      </c>
      <c r="E1261" s="30" t="s">
        <v>2841</v>
      </c>
      <c r="F1261" s="30" t="s">
        <v>2841</v>
      </c>
      <c r="G1261" s="31" t="s">
        <v>2842</v>
      </c>
      <c r="H1261" s="29" t="s">
        <v>18</v>
      </c>
      <c r="I1261" s="63">
        <v>0</v>
      </c>
      <c r="J1261" s="63"/>
      <c r="K1261" s="63">
        <v>0</v>
      </c>
      <c r="T1261" s="1" t="e">
        <f>VLOOKUP(F:F,[1]PdC!$F$5:$AE$1164,31,0)</f>
        <v>#REF!</v>
      </c>
      <c r="W1261" s="33"/>
    </row>
    <row r="1262" spans="1:23" ht="15.6" customHeight="1" x14ac:dyDescent="0.25">
      <c r="B1262" s="29" t="s">
        <v>8</v>
      </c>
      <c r="C1262" s="70" t="s">
        <v>2788</v>
      </c>
      <c r="D1262" s="70">
        <v>76111000170</v>
      </c>
      <c r="E1262" s="30" t="s">
        <v>2843</v>
      </c>
      <c r="F1262" s="30" t="s">
        <v>2843</v>
      </c>
      <c r="G1262" s="31" t="s">
        <v>2844</v>
      </c>
      <c r="H1262" s="29" t="s">
        <v>18</v>
      </c>
      <c r="I1262" s="63">
        <v>0</v>
      </c>
      <c r="J1262" s="63"/>
      <c r="K1262" s="63">
        <v>0</v>
      </c>
      <c r="T1262" s="1" t="e">
        <f>VLOOKUP(F:F,[1]PdC!$F$5:$AE$1164,31,0)</f>
        <v>#REF!</v>
      </c>
      <c r="W1262" s="33"/>
    </row>
    <row r="1263" spans="1:23" ht="15.6" customHeight="1" x14ac:dyDescent="0.25">
      <c r="B1263" s="29" t="s">
        <v>8</v>
      </c>
      <c r="C1263" s="70" t="s">
        <v>2759</v>
      </c>
      <c r="D1263" s="70">
        <v>76111000180</v>
      </c>
      <c r="E1263" s="30" t="s">
        <v>2845</v>
      </c>
      <c r="F1263" s="30" t="s">
        <v>2845</v>
      </c>
      <c r="G1263" s="31" t="s">
        <v>2846</v>
      </c>
      <c r="H1263" s="29" t="s">
        <v>18</v>
      </c>
      <c r="I1263" s="63">
        <v>0</v>
      </c>
      <c r="J1263" s="63"/>
      <c r="K1263" s="63">
        <v>0</v>
      </c>
      <c r="T1263" s="1" t="e">
        <f>VLOOKUP(F:F,[1]PdC!$F$5:$AE$1164,31,0)</f>
        <v>#REF!</v>
      </c>
      <c r="W1263" s="33"/>
    </row>
    <row r="1264" spans="1:23" ht="15.6" customHeight="1" x14ac:dyDescent="0.25">
      <c r="B1264" s="29" t="s">
        <v>8</v>
      </c>
      <c r="C1264" s="70" t="s">
        <v>2788</v>
      </c>
      <c r="D1264" s="70">
        <v>76111000190</v>
      </c>
      <c r="E1264" s="30" t="s">
        <v>2847</v>
      </c>
      <c r="F1264" s="30" t="s">
        <v>2847</v>
      </c>
      <c r="G1264" s="31" t="s">
        <v>2848</v>
      </c>
      <c r="H1264" s="29" t="s">
        <v>18</v>
      </c>
      <c r="I1264" s="63">
        <v>0</v>
      </c>
      <c r="J1264" s="63"/>
      <c r="K1264" s="63">
        <v>0</v>
      </c>
      <c r="T1264" s="1" t="e">
        <f>VLOOKUP(F:F,[1]PdC!$F$5:$AE$1164,31,0)</f>
        <v>#REF!</v>
      </c>
      <c r="W1264" s="33"/>
    </row>
    <row r="1265" spans="2:23" ht="15.6" customHeight="1" x14ac:dyDescent="0.25">
      <c r="B1265" s="29" t="s">
        <v>8</v>
      </c>
      <c r="C1265" s="70" t="s">
        <v>2759</v>
      </c>
      <c r="D1265" s="70">
        <v>76111000200</v>
      </c>
      <c r="E1265" s="30" t="s">
        <v>2849</v>
      </c>
      <c r="F1265" s="30" t="s">
        <v>2849</v>
      </c>
      <c r="G1265" s="31" t="s">
        <v>2850</v>
      </c>
      <c r="H1265" s="29" t="s">
        <v>18</v>
      </c>
      <c r="I1265" s="63">
        <v>0</v>
      </c>
      <c r="J1265" s="63"/>
      <c r="K1265" s="63">
        <v>0</v>
      </c>
      <c r="T1265" s="1" t="e">
        <f>VLOOKUP(F:F,[1]PdC!$F$5:$AE$1164,31,0)</f>
        <v>#REF!</v>
      </c>
      <c r="W1265" s="33"/>
    </row>
    <row r="1266" spans="2:23" ht="15.6" customHeight="1" x14ac:dyDescent="0.25">
      <c r="B1266" s="29" t="s">
        <v>8</v>
      </c>
      <c r="C1266" s="70" t="s">
        <v>2788</v>
      </c>
      <c r="D1266" s="70">
        <v>76111000300</v>
      </c>
      <c r="E1266" s="30" t="s">
        <v>2851</v>
      </c>
      <c r="F1266" s="30" t="s">
        <v>2851</v>
      </c>
      <c r="G1266" s="31" t="s">
        <v>2852</v>
      </c>
      <c r="H1266" s="29" t="s">
        <v>18</v>
      </c>
      <c r="I1266" s="63">
        <v>0</v>
      </c>
      <c r="J1266" s="63"/>
      <c r="K1266" s="63">
        <v>0</v>
      </c>
      <c r="T1266" s="1" t="e">
        <f>VLOOKUP(F:F,[1]PdC!$F$5:$AE$1164,31,0)</f>
        <v>#REF!</v>
      </c>
      <c r="W1266" s="33"/>
    </row>
    <row r="1267" spans="2:23" ht="15.6" customHeight="1" x14ac:dyDescent="0.25">
      <c r="B1267" s="29" t="s">
        <v>8</v>
      </c>
      <c r="C1267" s="70" t="s">
        <v>2759</v>
      </c>
      <c r="D1267" s="70">
        <v>76111000305</v>
      </c>
      <c r="E1267" s="30" t="s">
        <v>2853</v>
      </c>
      <c r="F1267" s="30" t="s">
        <v>2853</v>
      </c>
      <c r="G1267" s="31" t="s">
        <v>2854</v>
      </c>
      <c r="H1267" s="29" t="s">
        <v>18</v>
      </c>
      <c r="I1267" s="63">
        <v>0</v>
      </c>
      <c r="J1267" s="63"/>
      <c r="K1267" s="63">
        <v>0</v>
      </c>
      <c r="T1267" s="1" t="e">
        <f>VLOOKUP(F:F,[1]PdC!$F$5:$AE$1164,31,0)</f>
        <v>#N/A</v>
      </c>
      <c r="W1267" s="33"/>
    </row>
    <row r="1268" spans="2:23" ht="15.6" customHeight="1" x14ac:dyDescent="0.25">
      <c r="B1268" s="29" t="s">
        <v>8</v>
      </c>
      <c r="C1268" s="70" t="s">
        <v>2768</v>
      </c>
      <c r="D1268" s="70">
        <v>76111000400</v>
      </c>
      <c r="E1268" s="30" t="s">
        <v>2855</v>
      </c>
      <c r="F1268" s="30" t="s">
        <v>2855</v>
      </c>
      <c r="G1268" s="31" t="s">
        <v>2856</v>
      </c>
      <c r="H1268" s="29" t="s">
        <v>18</v>
      </c>
      <c r="I1268" s="63">
        <v>0</v>
      </c>
      <c r="J1268" s="63"/>
      <c r="K1268" s="63">
        <v>0</v>
      </c>
      <c r="T1268" s="1" t="e">
        <f>VLOOKUP(F:F,[1]PdC!$F$5:$AE$1164,31,0)</f>
        <v>#N/A</v>
      </c>
      <c r="W1268" s="33"/>
    </row>
    <row r="1269" spans="2:23" ht="15.6" customHeight="1" x14ac:dyDescent="0.25">
      <c r="B1269" s="29" t="s">
        <v>8</v>
      </c>
      <c r="C1269" s="70" t="s">
        <v>2785</v>
      </c>
      <c r="D1269" s="70"/>
      <c r="E1269" s="30" t="s">
        <v>2857</v>
      </c>
      <c r="F1269" s="30" t="s">
        <v>2857</v>
      </c>
      <c r="G1269" s="31" t="s">
        <v>2858</v>
      </c>
      <c r="H1269" s="29" t="s">
        <v>18</v>
      </c>
      <c r="I1269" s="63">
        <v>0</v>
      </c>
      <c r="J1269" s="63"/>
      <c r="K1269" s="63">
        <v>0</v>
      </c>
      <c r="T1269" s="1" t="e">
        <f>VLOOKUP(F:F,[1]PdC!$F$5:$AE$1164,31,0)</f>
        <v>#REF!</v>
      </c>
      <c r="W1269" s="33"/>
    </row>
    <row r="1270" spans="2:23" ht="15.6" customHeight="1" x14ac:dyDescent="0.25">
      <c r="B1270" s="29" t="s">
        <v>8</v>
      </c>
      <c r="C1270" s="70" t="s">
        <v>2785</v>
      </c>
      <c r="D1270" s="70"/>
      <c r="E1270" s="30" t="s">
        <v>2859</v>
      </c>
      <c r="F1270" s="30" t="s">
        <v>2859</v>
      </c>
      <c r="G1270" s="31" t="s">
        <v>2860</v>
      </c>
      <c r="H1270" s="29" t="s">
        <v>18</v>
      </c>
      <c r="I1270" s="63">
        <v>0</v>
      </c>
      <c r="J1270" s="63"/>
      <c r="K1270" s="63">
        <v>0</v>
      </c>
      <c r="T1270" s="1" t="e">
        <f>VLOOKUP(F:F,[1]PdC!$F$5:$AE$1164,31,0)</f>
        <v>#REF!</v>
      </c>
      <c r="W1270" s="33"/>
    </row>
    <row r="1271" spans="2:23" ht="15.6" customHeight="1" x14ac:dyDescent="0.25">
      <c r="B1271" s="29" t="s">
        <v>8</v>
      </c>
      <c r="C1271" s="70" t="s">
        <v>2785</v>
      </c>
      <c r="D1271" s="70">
        <f>+D1268+5</f>
        <v>76111000405</v>
      </c>
      <c r="E1271" s="30" t="s">
        <v>2861</v>
      </c>
      <c r="F1271" s="30" t="s">
        <v>2861</v>
      </c>
      <c r="G1271" s="31" t="s">
        <v>2862</v>
      </c>
      <c r="H1271" s="29" t="s">
        <v>18</v>
      </c>
      <c r="I1271" s="63">
        <v>0</v>
      </c>
      <c r="J1271" s="63"/>
      <c r="K1271" s="63">
        <v>0</v>
      </c>
      <c r="T1271" s="1" t="e">
        <f>VLOOKUP(F:F,[1]PdC!$F$5:$AE$1164,31,0)</f>
        <v>#REF!</v>
      </c>
      <c r="W1271" s="33"/>
    </row>
    <row r="1272" spans="2:23" ht="15.6" customHeight="1" x14ac:dyDescent="0.25">
      <c r="B1272" s="29" t="s">
        <v>8</v>
      </c>
      <c r="C1272" s="70" t="s">
        <v>2759</v>
      </c>
      <c r="D1272" s="70">
        <v>76111000310</v>
      </c>
      <c r="E1272" s="30" t="s">
        <v>2863</v>
      </c>
      <c r="F1272" s="30" t="s">
        <v>2863</v>
      </c>
      <c r="G1272" s="31" t="s">
        <v>2864</v>
      </c>
      <c r="H1272" s="29" t="s">
        <v>18</v>
      </c>
      <c r="I1272" s="63">
        <v>0</v>
      </c>
      <c r="J1272" s="63"/>
      <c r="K1272" s="63">
        <v>0</v>
      </c>
      <c r="T1272" s="1" t="e">
        <f>VLOOKUP(F:F,[1]PdC!$F$5:$AE$1164,31,0)</f>
        <v>#REF!</v>
      </c>
      <c r="W1272" s="33"/>
    </row>
    <row r="1273" spans="2:23" ht="15.6" customHeight="1" x14ac:dyDescent="0.25">
      <c r="B1273" s="23" t="s">
        <v>8</v>
      </c>
      <c r="C1273" s="24"/>
      <c r="D1273" s="24">
        <v>761115</v>
      </c>
      <c r="E1273" s="25" t="s">
        <v>2865</v>
      </c>
      <c r="F1273" s="25" t="s">
        <v>2865</v>
      </c>
      <c r="G1273" s="26" t="s">
        <v>2866</v>
      </c>
      <c r="H1273" s="26" t="s">
        <v>11</v>
      </c>
      <c r="I1273" s="27">
        <v>0</v>
      </c>
      <c r="J1273" s="27"/>
      <c r="K1273" s="27">
        <v>0</v>
      </c>
      <c r="T1273" s="1" t="e">
        <f>VLOOKUP(F:F,[1]PdC!$F$5:$AE$1164,31,0)</f>
        <v>#REF!</v>
      </c>
      <c r="W1273" s="33"/>
    </row>
    <row r="1274" spans="2:23" ht="15.6" customHeight="1" x14ac:dyDescent="0.25">
      <c r="B1274" s="29" t="s">
        <v>8</v>
      </c>
      <c r="C1274" s="70" t="s">
        <v>2867</v>
      </c>
      <c r="D1274" s="70">
        <v>76111500005</v>
      </c>
      <c r="E1274" s="30" t="s">
        <v>2868</v>
      </c>
      <c r="F1274" s="30" t="s">
        <v>2868</v>
      </c>
      <c r="G1274" s="31" t="s">
        <v>2869</v>
      </c>
      <c r="H1274" s="29" t="s">
        <v>18</v>
      </c>
      <c r="I1274" s="63">
        <v>0</v>
      </c>
      <c r="J1274" s="63"/>
      <c r="K1274" s="63">
        <v>0</v>
      </c>
      <c r="T1274" s="1" t="e">
        <f>VLOOKUP(F:F,[1]PdC!$F$5:$AE$1164,31,0)</f>
        <v>#REF!</v>
      </c>
      <c r="W1274" s="33"/>
    </row>
    <row r="1275" spans="2:23" ht="15.6" customHeight="1" x14ac:dyDescent="0.25">
      <c r="B1275" s="29" t="s">
        <v>8</v>
      </c>
      <c r="C1275" s="70" t="s">
        <v>2867</v>
      </c>
      <c r="D1275" s="70">
        <v>76111500010</v>
      </c>
      <c r="E1275" s="30" t="s">
        <v>2870</v>
      </c>
      <c r="F1275" s="30" t="s">
        <v>2870</v>
      </c>
      <c r="G1275" s="31" t="s">
        <v>2871</v>
      </c>
      <c r="H1275" s="29" t="s">
        <v>18</v>
      </c>
      <c r="I1275" s="63">
        <v>0</v>
      </c>
      <c r="J1275" s="63"/>
      <c r="K1275" s="63">
        <v>0</v>
      </c>
      <c r="T1275" s="1" t="e">
        <f>VLOOKUP(F:F,[1]PdC!$F$5:$AE$1164,31,0)</f>
        <v>#REF!</v>
      </c>
      <c r="W1275" s="33"/>
    </row>
    <row r="1276" spans="2:23" ht="15.6" customHeight="1" x14ac:dyDescent="0.25">
      <c r="B1276" s="29" t="s">
        <v>8</v>
      </c>
      <c r="C1276" s="70" t="s">
        <v>2872</v>
      </c>
      <c r="D1276" s="70">
        <v>76111500015</v>
      </c>
      <c r="E1276" s="30" t="s">
        <v>2873</v>
      </c>
      <c r="F1276" s="30" t="s">
        <v>2873</v>
      </c>
      <c r="G1276" s="31" t="s">
        <v>2874</v>
      </c>
      <c r="H1276" s="29" t="s">
        <v>18</v>
      </c>
      <c r="I1276" s="63">
        <v>0</v>
      </c>
      <c r="J1276" s="63"/>
      <c r="K1276" s="63">
        <v>0</v>
      </c>
      <c r="T1276" s="1" t="e">
        <f>VLOOKUP(F:F,[1]PdC!$F$5:$AE$1164,31,0)</f>
        <v>#N/A</v>
      </c>
      <c r="W1276" s="33"/>
    </row>
    <row r="1277" spans="2:23" ht="15.6" customHeight="1" x14ac:dyDescent="0.25">
      <c r="B1277" s="29" t="s">
        <v>8</v>
      </c>
      <c r="C1277" s="70" t="s">
        <v>2875</v>
      </c>
      <c r="D1277" s="70">
        <v>76111500020</v>
      </c>
      <c r="E1277" s="30" t="s">
        <v>2876</v>
      </c>
      <c r="F1277" s="30" t="s">
        <v>2876</v>
      </c>
      <c r="G1277" s="31" t="s">
        <v>2877</v>
      </c>
      <c r="H1277" s="29" t="s">
        <v>18</v>
      </c>
      <c r="I1277" s="63">
        <v>0</v>
      </c>
      <c r="J1277" s="63"/>
      <c r="K1277" s="63">
        <v>0</v>
      </c>
      <c r="T1277" s="1" t="e">
        <f>VLOOKUP(F:F,[1]PdC!$F$5:$AE$1164,31,0)</f>
        <v>#N/A</v>
      </c>
      <c r="W1277" s="33"/>
    </row>
    <row r="1278" spans="2:23" ht="15.6" customHeight="1" x14ac:dyDescent="0.25">
      <c r="B1278" s="29" t="s">
        <v>8</v>
      </c>
      <c r="C1278" s="70" t="s">
        <v>2878</v>
      </c>
      <c r="D1278" s="70">
        <v>76111500022</v>
      </c>
      <c r="E1278" s="30" t="s">
        <v>2879</v>
      </c>
      <c r="F1278" s="30" t="s">
        <v>2879</v>
      </c>
      <c r="G1278" s="31" t="s">
        <v>2880</v>
      </c>
      <c r="H1278" s="29" t="s">
        <v>18</v>
      </c>
      <c r="I1278" s="63">
        <v>0</v>
      </c>
      <c r="J1278" s="63"/>
      <c r="K1278" s="63">
        <v>0</v>
      </c>
      <c r="T1278" s="1" t="e">
        <f>VLOOKUP(F:F,[1]PdC!$F$5:$AE$1164,31,0)</f>
        <v>#N/A</v>
      </c>
      <c r="W1278" s="33"/>
    </row>
    <row r="1279" spans="2:23" ht="15.6" customHeight="1" x14ac:dyDescent="0.25">
      <c r="B1279" s="29" t="s">
        <v>8</v>
      </c>
      <c r="C1279" s="70" t="s">
        <v>2881</v>
      </c>
      <c r="D1279" s="70">
        <v>76111500024</v>
      </c>
      <c r="E1279" s="30" t="s">
        <v>2882</v>
      </c>
      <c r="F1279" s="30" t="s">
        <v>2882</v>
      </c>
      <c r="G1279" s="31" t="s">
        <v>2883</v>
      </c>
      <c r="H1279" s="29" t="s">
        <v>18</v>
      </c>
      <c r="I1279" s="63">
        <v>0</v>
      </c>
      <c r="J1279" s="63"/>
      <c r="K1279" s="63">
        <v>0</v>
      </c>
      <c r="T1279" s="1" t="e">
        <f>VLOOKUP(F:F,[1]PdC!$F$5:$AE$1164,31,0)</f>
        <v>#N/A</v>
      </c>
      <c r="W1279" s="33"/>
    </row>
    <row r="1280" spans="2:23" ht="15.6" customHeight="1" x14ac:dyDescent="0.25">
      <c r="B1280" s="29" t="s">
        <v>8</v>
      </c>
      <c r="C1280" s="70" t="s">
        <v>2884</v>
      </c>
      <c r="D1280" s="70">
        <v>76111500025</v>
      </c>
      <c r="E1280" s="30" t="s">
        <v>2885</v>
      </c>
      <c r="F1280" s="30" t="s">
        <v>2885</v>
      </c>
      <c r="G1280" s="31" t="s">
        <v>2886</v>
      </c>
      <c r="H1280" s="29" t="s">
        <v>18</v>
      </c>
      <c r="I1280" s="63">
        <v>0</v>
      </c>
      <c r="J1280" s="63"/>
      <c r="K1280" s="63">
        <v>0</v>
      </c>
      <c r="T1280" s="1" t="e">
        <f>VLOOKUP(F:F,[1]PdC!$F$5:$AE$1164,31,0)</f>
        <v>#REF!</v>
      </c>
      <c r="W1280" s="33"/>
    </row>
    <row r="1281" spans="2:23" ht="15.6" customHeight="1" x14ac:dyDescent="0.25">
      <c r="B1281" s="23" t="s">
        <v>8</v>
      </c>
      <c r="C1281" s="24"/>
      <c r="D1281" s="24">
        <v>761120</v>
      </c>
      <c r="E1281" s="25" t="s">
        <v>2887</v>
      </c>
      <c r="F1281" s="25" t="s">
        <v>2887</v>
      </c>
      <c r="G1281" s="26" t="s">
        <v>2888</v>
      </c>
      <c r="H1281" s="26" t="s">
        <v>11</v>
      </c>
      <c r="I1281" s="27">
        <v>0</v>
      </c>
      <c r="J1281" s="27"/>
      <c r="K1281" s="27">
        <v>0</v>
      </c>
      <c r="T1281" s="1" t="e">
        <f>VLOOKUP(F:F,[1]PdC!$F$5:$AE$1164,31,0)</f>
        <v>#REF!</v>
      </c>
      <c r="W1281" s="33"/>
    </row>
    <row r="1282" spans="2:23" ht="15.6" customHeight="1" x14ac:dyDescent="0.25">
      <c r="B1282" s="29" t="s">
        <v>8</v>
      </c>
      <c r="C1282" s="70" t="s">
        <v>2867</v>
      </c>
      <c r="D1282" s="70">
        <v>76112000005</v>
      </c>
      <c r="E1282" s="30" t="s">
        <v>2889</v>
      </c>
      <c r="F1282" s="30" t="s">
        <v>2889</v>
      </c>
      <c r="G1282" s="31" t="s">
        <v>2890</v>
      </c>
      <c r="H1282" s="29" t="s">
        <v>18</v>
      </c>
      <c r="I1282" s="63">
        <v>0</v>
      </c>
      <c r="J1282" s="63"/>
      <c r="K1282" s="63">
        <v>0</v>
      </c>
      <c r="T1282" s="1" t="e">
        <f>VLOOKUP(F:F,[1]PdC!$F$5:$AE$1164,31,0)</f>
        <v>#REF!</v>
      </c>
      <c r="W1282" s="33"/>
    </row>
    <row r="1283" spans="2:23" ht="15.6" customHeight="1" x14ac:dyDescent="0.25">
      <c r="B1283" s="29" t="s">
        <v>8</v>
      </c>
      <c r="C1283" s="70" t="s">
        <v>2867</v>
      </c>
      <c r="D1283" s="70">
        <v>76112000010</v>
      </c>
      <c r="E1283" s="30" t="s">
        <v>2891</v>
      </c>
      <c r="F1283" s="30" t="s">
        <v>2891</v>
      </c>
      <c r="G1283" s="31" t="s">
        <v>2892</v>
      </c>
      <c r="H1283" s="29" t="s">
        <v>18</v>
      </c>
      <c r="I1283" s="63">
        <v>0</v>
      </c>
      <c r="J1283" s="63"/>
      <c r="K1283" s="63">
        <v>0</v>
      </c>
      <c r="T1283" s="1" t="e">
        <f>VLOOKUP(F:F,[1]PdC!$F$5:$AE$1164,31,0)</f>
        <v>#REF!</v>
      </c>
      <c r="W1283" s="33"/>
    </row>
    <row r="1284" spans="2:23" ht="15.6" customHeight="1" x14ac:dyDescent="0.25">
      <c r="B1284" s="29" t="s">
        <v>8</v>
      </c>
      <c r="C1284" s="70" t="s">
        <v>2867</v>
      </c>
      <c r="D1284" s="70">
        <v>76112000015</v>
      </c>
      <c r="E1284" s="30" t="s">
        <v>2893</v>
      </c>
      <c r="F1284" s="30" t="s">
        <v>2893</v>
      </c>
      <c r="G1284" s="31" t="s">
        <v>2894</v>
      </c>
      <c r="H1284" s="29" t="s">
        <v>18</v>
      </c>
      <c r="I1284" s="63">
        <v>0</v>
      </c>
      <c r="J1284" s="63"/>
      <c r="K1284" s="63">
        <v>0</v>
      </c>
      <c r="T1284" s="1" t="e">
        <f>VLOOKUP(F:F,[1]PdC!$F$5:$AE$1164,31,0)</f>
        <v>#REF!</v>
      </c>
      <c r="W1284" s="33"/>
    </row>
    <row r="1285" spans="2:23" ht="15.6" customHeight="1" x14ac:dyDescent="0.25">
      <c r="B1285" s="29" t="s">
        <v>8</v>
      </c>
      <c r="C1285" s="70" t="s">
        <v>2895</v>
      </c>
      <c r="D1285" s="70">
        <v>76112000016</v>
      </c>
      <c r="E1285" s="30" t="s">
        <v>2896</v>
      </c>
      <c r="F1285" s="30" t="s">
        <v>2896</v>
      </c>
      <c r="G1285" s="31" t="s">
        <v>2897</v>
      </c>
      <c r="H1285" s="29" t="s">
        <v>18</v>
      </c>
      <c r="I1285" s="63">
        <v>0</v>
      </c>
      <c r="J1285" s="63"/>
      <c r="K1285" s="63">
        <v>0</v>
      </c>
      <c r="T1285" s="1" t="e">
        <f>VLOOKUP(F:F,[1]PdC!$F$5:$AE$1164,31,0)</f>
        <v>#REF!</v>
      </c>
      <c r="W1285" s="33"/>
    </row>
    <row r="1286" spans="2:23" ht="15.6" customHeight="1" x14ac:dyDescent="0.25">
      <c r="B1286" s="29" t="s">
        <v>8</v>
      </c>
      <c r="C1286" s="70" t="s">
        <v>2898</v>
      </c>
      <c r="D1286" s="70">
        <v>76112000020</v>
      </c>
      <c r="E1286" s="30" t="s">
        <v>2899</v>
      </c>
      <c r="F1286" s="30" t="s">
        <v>2899</v>
      </c>
      <c r="G1286" s="31" t="s">
        <v>2900</v>
      </c>
      <c r="H1286" s="29" t="s">
        <v>18</v>
      </c>
      <c r="I1286" s="63">
        <v>0</v>
      </c>
      <c r="J1286" s="63"/>
      <c r="K1286" s="63">
        <v>0</v>
      </c>
      <c r="T1286" s="1" t="e">
        <f>VLOOKUP(F:F,[1]PdC!$F$5:$AE$1164,31,0)</f>
        <v>#REF!</v>
      </c>
      <c r="W1286" s="33"/>
    </row>
    <row r="1287" spans="2:23" ht="15.6" customHeight="1" x14ac:dyDescent="0.25">
      <c r="B1287" s="29" t="s">
        <v>8</v>
      </c>
      <c r="C1287" s="70" t="s">
        <v>2901</v>
      </c>
      <c r="D1287" s="70">
        <v>76112000022</v>
      </c>
      <c r="E1287" s="30" t="s">
        <v>2902</v>
      </c>
      <c r="F1287" s="30" t="s">
        <v>2902</v>
      </c>
      <c r="G1287" s="31" t="s">
        <v>2903</v>
      </c>
      <c r="H1287" s="29" t="s">
        <v>18</v>
      </c>
      <c r="I1287" s="63">
        <v>0</v>
      </c>
      <c r="J1287" s="63"/>
      <c r="K1287" s="63">
        <v>0</v>
      </c>
      <c r="T1287" s="1" t="e">
        <f>VLOOKUP(F:F,[1]PdC!$F$5:$AE$1164,31,0)</f>
        <v>#REF!</v>
      </c>
      <c r="W1287" s="33"/>
    </row>
    <row r="1288" spans="2:23" ht="15.6" customHeight="1" x14ac:dyDescent="0.25">
      <c r="B1288" s="29" t="s">
        <v>8</v>
      </c>
      <c r="C1288" s="70" t="s">
        <v>2904</v>
      </c>
      <c r="D1288" s="70">
        <v>76112000025</v>
      </c>
      <c r="E1288" s="30" t="s">
        <v>2905</v>
      </c>
      <c r="F1288" s="30" t="s">
        <v>2905</v>
      </c>
      <c r="G1288" s="31" t="s">
        <v>2906</v>
      </c>
      <c r="H1288" s="29" t="s">
        <v>18</v>
      </c>
      <c r="I1288" s="63">
        <v>0</v>
      </c>
      <c r="J1288" s="63"/>
      <c r="K1288" s="63">
        <v>0</v>
      </c>
      <c r="T1288" s="1" t="e">
        <f>VLOOKUP(F:F,[1]PdC!$F$5:$AE$1164,31,0)</f>
        <v>#REF!</v>
      </c>
      <c r="W1288" s="33"/>
    </row>
    <row r="1289" spans="2:23" ht="15.6" customHeight="1" x14ac:dyDescent="0.25">
      <c r="B1289" s="29" t="s">
        <v>8</v>
      </c>
      <c r="C1289" s="70" t="s">
        <v>2907</v>
      </c>
      <c r="D1289" s="70">
        <v>76112000030</v>
      </c>
      <c r="E1289" s="30" t="s">
        <v>2908</v>
      </c>
      <c r="F1289" s="30" t="s">
        <v>2908</v>
      </c>
      <c r="G1289" s="31" t="s">
        <v>2909</v>
      </c>
      <c r="H1289" s="29" t="s">
        <v>18</v>
      </c>
      <c r="I1289" s="63">
        <v>0</v>
      </c>
      <c r="J1289" s="63"/>
      <c r="K1289" s="63">
        <v>0</v>
      </c>
      <c r="T1289" s="1" t="e">
        <f>VLOOKUP(F:F,[1]PdC!$F$5:$AE$1164,31,0)</f>
        <v>#REF!</v>
      </c>
      <c r="W1289" s="33"/>
    </row>
    <row r="1290" spans="2:23" ht="15.6" customHeight="1" x14ac:dyDescent="0.25">
      <c r="B1290" s="29" t="s">
        <v>8</v>
      </c>
      <c r="C1290" s="70" t="s">
        <v>2910</v>
      </c>
      <c r="D1290" s="70">
        <v>76112000035</v>
      </c>
      <c r="E1290" s="30" t="s">
        <v>2911</v>
      </c>
      <c r="F1290" s="30" t="s">
        <v>2911</v>
      </c>
      <c r="G1290" s="31" t="s">
        <v>2912</v>
      </c>
      <c r="H1290" s="29" t="s">
        <v>18</v>
      </c>
      <c r="I1290" s="63">
        <v>0</v>
      </c>
      <c r="J1290" s="63"/>
      <c r="K1290" s="63">
        <v>0</v>
      </c>
      <c r="T1290" s="1" t="e">
        <f>VLOOKUP(F:F,[1]PdC!$F$5:$AE$1164,31,0)</f>
        <v>#REF!</v>
      </c>
      <c r="W1290" s="33"/>
    </row>
    <row r="1291" spans="2:23" ht="15.6" customHeight="1" x14ac:dyDescent="0.25">
      <c r="B1291" s="23" t="s">
        <v>8</v>
      </c>
      <c r="C1291" s="24"/>
      <c r="D1291" s="24">
        <v>761135</v>
      </c>
      <c r="E1291" s="25" t="s">
        <v>2913</v>
      </c>
      <c r="F1291" s="25" t="s">
        <v>2913</v>
      </c>
      <c r="G1291" s="26" t="s">
        <v>2914</v>
      </c>
      <c r="H1291" s="26" t="s">
        <v>11</v>
      </c>
      <c r="I1291" s="27">
        <v>0</v>
      </c>
      <c r="J1291" s="27"/>
      <c r="K1291" s="27">
        <v>0</v>
      </c>
      <c r="T1291" s="1" t="e">
        <f>VLOOKUP(F:F,[1]PdC!$F$5:$AE$1164,31,0)</f>
        <v>#REF!</v>
      </c>
      <c r="W1291" s="33"/>
    </row>
    <row r="1292" spans="2:23" ht="15.6" customHeight="1" x14ac:dyDescent="0.25">
      <c r="B1292" s="29" t="s">
        <v>8</v>
      </c>
      <c r="C1292" s="70" t="s">
        <v>2915</v>
      </c>
      <c r="D1292" s="70">
        <v>76113500005</v>
      </c>
      <c r="E1292" s="30" t="s">
        <v>2916</v>
      </c>
      <c r="F1292" s="30" t="s">
        <v>2916</v>
      </c>
      <c r="G1292" s="31" t="s">
        <v>2917</v>
      </c>
      <c r="H1292" s="29" t="s">
        <v>18</v>
      </c>
      <c r="I1292" s="63">
        <v>0</v>
      </c>
      <c r="J1292" s="63"/>
      <c r="K1292" s="63">
        <v>0</v>
      </c>
      <c r="T1292" s="1" t="e">
        <f>VLOOKUP(F:F,[1]PdC!$F$5:$AE$1164,31,0)</f>
        <v>#REF!</v>
      </c>
      <c r="W1292" s="33"/>
    </row>
    <row r="1293" spans="2:23" ht="15.6" customHeight="1" x14ac:dyDescent="0.25">
      <c r="B1293" s="29" t="s">
        <v>8</v>
      </c>
      <c r="C1293" s="70" t="s">
        <v>2915</v>
      </c>
      <c r="D1293" s="70">
        <v>76113500100</v>
      </c>
      <c r="E1293" s="30" t="s">
        <v>2918</v>
      </c>
      <c r="F1293" s="30" t="s">
        <v>2918</v>
      </c>
      <c r="G1293" s="31" t="s">
        <v>2919</v>
      </c>
      <c r="H1293" s="29" t="s">
        <v>18</v>
      </c>
      <c r="I1293" s="63">
        <v>0</v>
      </c>
      <c r="J1293" s="63"/>
      <c r="K1293" s="63">
        <v>0</v>
      </c>
      <c r="T1293" s="1" t="e">
        <f>VLOOKUP(F:F,[1]PdC!$F$5:$AE$1164,31,0)</f>
        <v>#REF!</v>
      </c>
      <c r="W1293" s="33"/>
    </row>
    <row r="1294" spans="2:23" ht="15.6" customHeight="1" x14ac:dyDescent="0.25">
      <c r="B1294" s="23" t="s">
        <v>8</v>
      </c>
      <c r="C1294" s="24"/>
      <c r="D1294" s="24">
        <v>761140</v>
      </c>
      <c r="E1294" s="25" t="s">
        <v>2920</v>
      </c>
      <c r="F1294" s="25" t="s">
        <v>2920</v>
      </c>
      <c r="G1294" s="26" t="s">
        <v>2921</v>
      </c>
      <c r="H1294" s="26" t="s">
        <v>11</v>
      </c>
      <c r="I1294" s="27">
        <v>0</v>
      </c>
      <c r="J1294" s="27"/>
      <c r="K1294" s="27">
        <v>0</v>
      </c>
      <c r="T1294" s="1" t="e">
        <f>VLOOKUP(F:F,[1]PdC!$F$5:$AE$1164,31,0)</f>
        <v>#REF!</v>
      </c>
      <c r="W1294" s="33"/>
    </row>
    <row r="1295" spans="2:23" ht="15.6" customHeight="1" x14ac:dyDescent="0.25">
      <c r="B1295" s="29" t="s">
        <v>8</v>
      </c>
      <c r="C1295" s="70" t="s">
        <v>2922</v>
      </c>
      <c r="D1295" s="70">
        <v>76114000005</v>
      </c>
      <c r="E1295" s="30" t="s">
        <v>2923</v>
      </c>
      <c r="F1295" s="30" t="s">
        <v>2923</v>
      </c>
      <c r="G1295" s="31" t="s">
        <v>2924</v>
      </c>
      <c r="H1295" s="29" t="s">
        <v>18</v>
      </c>
      <c r="I1295" s="63">
        <v>-1134000</v>
      </c>
      <c r="J1295" s="63"/>
      <c r="K1295" s="63">
        <v>-1134000</v>
      </c>
      <c r="T1295" s="1" t="e">
        <f>VLOOKUP(F:F,[1]PdC!$F$5:$AE$1164,31,0)</f>
        <v>#REF!</v>
      </c>
      <c r="W1295" s="33"/>
    </row>
    <row r="1296" spans="2:23" ht="15.6" customHeight="1" x14ac:dyDescent="0.25">
      <c r="B1296" s="29" t="s">
        <v>8</v>
      </c>
      <c r="C1296" s="70" t="s">
        <v>2925</v>
      </c>
      <c r="D1296" s="70">
        <v>76114000010</v>
      </c>
      <c r="E1296" s="30" t="s">
        <v>2926</v>
      </c>
      <c r="F1296" s="30" t="s">
        <v>2926</v>
      </c>
      <c r="G1296" s="31" t="s">
        <v>2927</v>
      </c>
      <c r="H1296" s="29" t="s">
        <v>18</v>
      </c>
      <c r="I1296" s="63">
        <v>0</v>
      </c>
      <c r="J1296" s="63"/>
      <c r="K1296" s="63">
        <v>0</v>
      </c>
      <c r="T1296" s="1" t="e">
        <f>VLOOKUP(F:F,[1]PdC!$F$5:$AE$1164,31,0)</f>
        <v>#REF!</v>
      </c>
      <c r="W1296" s="33"/>
    </row>
    <row r="1297" spans="2:23" ht="15.6" customHeight="1" x14ac:dyDescent="0.25">
      <c r="B1297" s="23" t="s">
        <v>8</v>
      </c>
      <c r="C1297" s="24"/>
      <c r="D1297" s="24">
        <v>761145</v>
      </c>
      <c r="E1297" s="25" t="s">
        <v>2928</v>
      </c>
      <c r="F1297" s="25" t="s">
        <v>2928</v>
      </c>
      <c r="G1297" s="26" t="s">
        <v>2929</v>
      </c>
      <c r="H1297" s="26" t="s">
        <v>11</v>
      </c>
      <c r="I1297" s="27">
        <v>0</v>
      </c>
      <c r="J1297" s="27"/>
      <c r="K1297" s="27">
        <v>0</v>
      </c>
      <c r="T1297" s="1" t="e">
        <f>VLOOKUP(F:F,[1]PdC!$F$5:$AE$1164,31,0)</f>
        <v>#REF!</v>
      </c>
      <c r="W1297" s="33"/>
    </row>
    <row r="1298" spans="2:23" ht="15.6" customHeight="1" x14ac:dyDescent="0.25">
      <c r="B1298" s="29" t="s">
        <v>8</v>
      </c>
      <c r="C1298" s="70" t="s">
        <v>2930</v>
      </c>
      <c r="D1298" s="70">
        <v>76114500005</v>
      </c>
      <c r="E1298" s="30" t="s">
        <v>2931</v>
      </c>
      <c r="F1298" s="30" t="s">
        <v>2931</v>
      </c>
      <c r="G1298" s="31" t="s">
        <v>2932</v>
      </c>
      <c r="H1298" s="29" t="s">
        <v>18</v>
      </c>
      <c r="I1298" s="63">
        <v>0</v>
      </c>
      <c r="J1298" s="63"/>
      <c r="K1298" s="63">
        <v>0</v>
      </c>
      <c r="T1298" s="1" t="e">
        <f>VLOOKUP(F:F,[1]PdC!$F$5:$AE$1164,31,0)</f>
        <v>#REF!</v>
      </c>
      <c r="W1298" s="33"/>
    </row>
    <row r="1299" spans="2:23" ht="15.6" customHeight="1" x14ac:dyDescent="0.25">
      <c r="B1299" s="29" t="s">
        <v>8</v>
      </c>
      <c r="C1299" s="70" t="s">
        <v>2933</v>
      </c>
      <c r="D1299" s="70">
        <v>76114500010</v>
      </c>
      <c r="E1299" s="30" t="s">
        <v>2934</v>
      </c>
      <c r="F1299" s="30" t="s">
        <v>2934</v>
      </c>
      <c r="G1299" s="31" t="s">
        <v>2935</v>
      </c>
      <c r="H1299" s="29" t="s">
        <v>18</v>
      </c>
      <c r="I1299" s="63">
        <v>0</v>
      </c>
      <c r="J1299" s="63"/>
      <c r="K1299" s="63">
        <v>0</v>
      </c>
      <c r="T1299" s="1" t="e">
        <f>VLOOKUP(F:F,[1]PdC!$F$5:$AE$1164,31,0)</f>
        <v>#REF!</v>
      </c>
      <c r="W1299" s="33"/>
    </row>
    <row r="1300" spans="2:23" ht="15.6" customHeight="1" x14ac:dyDescent="0.25">
      <c r="B1300" s="29" t="s">
        <v>8</v>
      </c>
      <c r="C1300" s="70" t="s">
        <v>2936</v>
      </c>
      <c r="D1300" s="70">
        <v>76114500015</v>
      </c>
      <c r="E1300" s="30" t="s">
        <v>2937</v>
      </c>
      <c r="F1300" s="30" t="s">
        <v>2937</v>
      </c>
      <c r="G1300" s="31" t="s">
        <v>2938</v>
      </c>
      <c r="H1300" s="29" t="s">
        <v>18</v>
      </c>
      <c r="I1300" s="63">
        <v>0</v>
      </c>
      <c r="J1300" s="63"/>
      <c r="K1300" s="63">
        <v>0</v>
      </c>
      <c r="T1300" s="1" t="e">
        <f>VLOOKUP(F:F,[1]PdC!$F$5:$AE$1164,31,0)</f>
        <v>#N/A</v>
      </c>
      <c r="W1300" s="33"/>
    </row>
    <row r="1301" spans="2:23" ht="15.6" customHeight="1" x14ac:dyDescent="0.25">
      <c r="B1301" s="29" t="s">
        <v>8</v>
      </c>
      <c r="C1301" s="70" t="s">
        <v>2939</v>
      </c>
      <c r="D1301" s="70">
        <v>76114500020</v>
      </c>
      <c r="E1301" s="30" t="s">
        <v>2940</v>
      </c>
      <c r="F1301" s="30" t="s">
        <v>2940</v>
      </c>
      <c r="G1301" s="31" t="s">
        <v>2941</v>
      </c>
      <c r="H1301" s="29" t="s">
        <v>18</v>
      </c>
      <c r="I1301" s="63">
        <v>0</v>
      </c>
      <c r="J1301" s="63"/>
      <c r="K1301" s="63">
        <v>0</v>
      </c>
      <c r="T1301" s="1" t="e">
        <f>VLOOKUP(F:F,[1]PdC!$F$5:$AE$1164,31,0)</f>
        <v>#REF!</v>
      </c>
      <c r="W1301" s="33"/>
    </row>
    <row r="1302" spans="2:23" ht="15.6" customHeight="1" x14ac:dyDescent="0.25">
      <c r="B1302" s="29" t="s">
        <v>8</v>
      </c>
      <c r="C1302" s="70" t="s">
        <v>2942</v>
      </c>
      <c r="D1302" s="70">
        <v>76114500025</v>
      </c>
      <c r="E1302" s="30" t="s">
        <v>2943</v>
      </c>
      <c r="F1302" s="30" t="s">
        <v>2943</v>
      </c>
      <c r="G1302" s="31" t="s">
        <v>2944</v>
      </c>
      <c r="H1302" s="29" t="s">
        <v>18</v>
      </c>
      <c r="I1302" s="63">
        <v>0</v>
      </c>
      <c r="J1302" s="63"/>
      <c r="K1302" s="63">
        <v>0</v>
      </c>
      <c r="T1302" s="1" t="e">
        <f>VLOOKUP(F:F,[1]PdC!$F$5:$AE$1164,31,0)</f>
        <v>#REF!</v>
      </c>
      <c r="W1302" s="33"/>
    </row>
    <row r="1303" spans="2:23" ht="15.6" customHeight="1" x14ac:dyDescent="0.25">
      <c r="B1303" s="29" t="s">
        <v>8</v>
      </c>
      <c r="C1303" s="70" t="s">
        <v>2939</v>
      </c>
      <c r="D1303" s="70"/>
      <c r="E1303" s="31" t="s">
        <v>2945</v>
      </c>
      <c r="F1303" s="31" t="s">
        <v>2945</v>
      </c>
      <c r="G1303" s="31" t="s">
        <v>2946</v>
      </c>
      <c r="H1303" s="29" t="s">
        <v>18</v>
      </c>
      <c r="I1303" s="63">
        <v>0</v>
      </c>
      <c r="J1303" s="63"/>
      <c r="K1303" s="63">
        <v>0</v>
      </c>
      <c r="T1303" s="1" t="e">
        <f>VLOOKUP(F:F,[1]PdC!$F$5:$AE$1164,31,0)</f>
        <v>#N/A</v>
      </c>
      <c r="W1303" s="33"/>
    </row>
    <row r="1304" spans="2:23" ht="15.6" customHeight="1" x14ac:dyDescent="0.25">
      <c r="B1304" s="64" t="s">
        <v>8</v>
      </c>
      <c r="C1304" s="65"/>
      <c r="D1304" s="65">
        <v>764</v>
      </c>
      <c r="E1304" s="66" t="s">
        <v>2947</v>
      </c>
      <c r="F1304" s="66" t="s">
        <v>2947</v>
      </c>
      <c r="G1304" s="67" t="s">
        <v>2948</v>
      </c>
      <c r="H1304" s="67" t="s">
        <v>11</v>
      </c>
      <c r="I1304" s="68">
        <v>0</v>
      </c>
      <c r="J1304" s="68"/>
      <c r="K1304" s="68">
        <v>0</v>
      </c>
      <c r="T1304" s="1" t="e">
        <f>VLOOKUP(F:F,[1]PdC!$F$5:$AE$1164,31,0)</f>
        <v>#REF!</v>
      </c>
      <c r="W1304" s="33"/>
    </row>
    <row r="1305" spans="2:23" ht="15.6" customHeight="1" x14ac:dyDescent="0.25">
      <c r="B1305" s="23" t="s">
        <v>8</v>
      </c>
      <c r="C1305" s="24"/>
      <c r="D1305" s="24">
        <v>764100</v>
      </c>
      <c r="E1305" s="25" t="s">
        <v>2949</v>
      </c>
      <c r="F1305" s="25" t="s">
        <v>2949</v>
      </c>
      <c r="G1305" s="26" t="s">
        <v>2950</v>
      </c>
      <c r="H1305" s="26" t="s">
        <v>11</v>
      </c>
      <c r="I1305" s="27">
        <v>0</v>
      </c>
      <c r="J1305" s="27"/>
      <c r="K1305" s="27">
        <v>0</v>
      </c>
      <c r="T1305" s="1" t="e">
        <f>VLOOKUP(F:F,[1]PdC!$F$5:$AE$1164,31,0)</f>
        <v>#REF!</v>
      </c>
      <c r="W1305" s="33"/>
    </row>
    <row r="1306" spans="2:23" ht="15.6" customHeight="1" x14ac:dyDescent="0.25">
      <c r="B1306" s="29" t="s">
        <v>8</v>
      </c>
      <c r="C1306" s="70" t="s">
        <v>2951</v>
      </c>
      <c r="D1306" s="70">
        <v>76410000030</v>
      </c>
      <c r="E1306" s="30" t="s">
        <v>2952</v>
      </c>
      <c r="F1306" s="30" t="s">
        <v>2952</v>
      </c>
      <c r="G1306" s="31" t="s">
        <v>2953</v>
      </c>
      <c r="H1306" s="29" t="s">
        <v>18</v>
      </c>
      <c r="I1306" s="63">
        <v>284659.48</v>
      </c>
      <c r="J1306" s="63"/>
      <c r="K1306" s="63">
        <v>284659.48</v>
      </c>
      <c r="T1306" s="1" t="e">
        <f>VLOOKUP(F:F,[1]PdC!$F$5:$AE$1164,31,0)</f>
        <v>#REF!</v>
      </c>
      <c r="W1306" s="33"/>
    </row>
    <row r="1307" spans="2:23" ht="15.6" customHeight="1" x14ac:dyDescent="0.25">
      <c r="B1307" s="29" t="s">
        <v>8</v>
      </c>
      <c r="C1307" s="70" t="s">
        <v>2951</v>
      </c>
      <c r="D1307" s="70">
        <v>76410000035</v>
      </c>
      <c r="E1307" s="30" t="s">
        <v>2954</v>
      </c>
      <c r="F1307" s="30" t="s">
        <v>2954</v>
      </c>
      <c r="G1307" s="31" t="s">
        <v>2955</v>
      </c>
      <c r="H1307" s="29" t="s">
        <v>18</v>
      </c>
      <c r="I1307" s="63">
        <v>1297.8499999999999</v>
      </c>
      <c r="J1307" s="63"/>
      <c r="K1307" s="63">
        <v>1297.8499999999999</v>
      </c>
      <c r="T1307" s="1" t="e">
        <f>VLOOKUP(F:F,[1]PdC!$F$5:$AE$1164,31,0)</f>
        <v>#REF!</v>
      </c>
      <c r="W1307" s="33"/>
    </row>
    <row r="1308" spans="2:23" ht="15.6" customHeight="1" x14ac:dyDescent="0.25">
      <c r="B1308" s="29" t="s">
        <v>8</v>
      </c>
      <c r="C1308" s="70" t="s">
        <v>2951</v>
      </c>
      <c r="D1308" s="70">
        <v>76410000040</v>
      </c>
      <c r="E1308" s="30" t="s">
        <v>2956</v>
      </c>
      <c r="F1308" s="30" t="s">
        <v>2956</v>
      </c>
      <c r="G1308" s="31" t="s">
        <v>2957</v>
      </c>
      <c r="H1308" s="29" t="s">
        <v>18</v>
      </c>
      <c r="I1308" s="63">
        <v>2262.3200000000002</v>
      </c>
      <c r="J1308" s="63"/>
      <c r="K1308" s="63">
        <v>2262.3200000000002</v>
      </c>
      <c r="T1308" s="1" t="e">
        <f>VLOOKUP(F:F,[1]PdC!$F$5:$AE$1164,31,0)</f>
        <v>#REF!</v>
      </c>
      <c r="W1308" s="33"/>
    </row>
    <row r="1309" spans="2:23" ht="15.6" customHeight="1" x14ac:dyDescent="0.25">
      <c r="B1309" s="29" t="s">
        <v>8</v>
      </c>
      <c r="C1309" s="70" t="s">
        <v>2951</v>
      </c>
      <c r="D1309" s="70">
        <v>76410000050</v>
      </c>
      <c r="E1309" s="30" t="s">
        <v>2958</v>
      </c>
      <c r="F1309" s="30" t="s">
        <v>2958</v>
      </c>
      <c r="G1309" s="31" t="s">
        <v>2959</v>
      </c>
      <c r="H1309" s="29" t="s">
        <v>18</v>
      </c>
      <c r="I1309" s="63">
        <v>321037.95</v>
      </c>
      <c r="J1309" s="63"/>
      <c r="K1309" s="63">
        <v>321037.95</v>
      </c>
      <c r="T1309" s="1" t="e">
        <f>VLOOKUP(F:F,[1]PdC!$F$5:$AE$1164,31,0)</f>
        <v>#REF!</v>
      </c>
      <c r="W1309" s="33"/>
    </row>
    <row r="1310" spans="2:23" ht="15.6" customHeight="1" x14ac:dyDescent="0.25">
      <c r="B1310" s="29" t="s">
        <v>8</v>
      </c>
      <c r="C1310" s="70" t="s">
        <v>2951</v>
      </c>
      <c r="D1310" s="70">
        <v>76410000055</v>
      </c>
      <c r="E1310" s="30" t="s">
        <v>2960</v>
      </c>
      <c r="F1310" s="30" t="s">
        <v>2960</v>
      </c>
      <c r="G1310" s="31" t="s">
        <v>2961</v>
      </c>
      <c r="H1310" s="29" t="s">
        <v>18</v>
      </c>
      <c r="I1310" s="63">
        <v>0</v>
      </c>
      <c r="J1310" s="63"/>
      <c r="K1310" s="63">
        <v>0</v>
      </c>
      <c r="T1310" s="1" t="e">
        <f>VLOOKUP(F:F,[1]PdC!$F$5:$AE$1164,31,0)</f>
        <v>#REF!</v>
      </c>
      <c r="W1310" s="33"/>
    </row>
    <row r="1311" spans="2:23" ht="15.6" customHeight="1" x14ac:dyDescent="0.25">
      <c r="B1311" s="29" t="s">
        <v>8</v>
      </c>
      <c r="C1311" s="70" t="s">
        <v>2951</v>
      </c>
      <c r="D1311" s="70"/>
      <c r="E1311" s="30" t="s">
        <v>2962</v>
      </c>
      <c r="F1311" s="30" t="s">
        <v>2962</v>
      </c>
      <c r="G1311" s="31" t="s">
        <v>2963</v>
      </c>
      <c r="H1311" s="29" t="s">
        <v>18</v>
      </c>
      <c r="I1311" s="63">
        <v>238287.82</v>
      </c>
      <c r="J1311" s="63"/>
      <c r="K1311" s="63">
        <v>238287.82</v>
      </c>
      <c r="T1311" s="1" t="e">
        <f>VLOOKUP(F:F,[1]PdC!$F$5:$AE$1164,31,0)</f>
        <v>#N/A</v>
      </c>
      <c r="W1311" s="33"/>
    </row>
    <row r="1312" spans="2:23" ht="15.6" customHeight="1" x14ac:dyDescent="0.25">
      <c r="B1312" s="29" t="s">
        <v>8</v>
      </c>
      <c r="C1312" s="70" t="s">
        <v>2951</v>
      </c>
      <c r="D1312" s="70"/>
      <c r="E1312" s="30" t="s">
        <v>2964</v>
      </c>
      <c r="F1312" s="30" t="s">
        <v>2964</v>
      </c>
      <c r="G1312" s="31" t="s">
        <v>2965</v>
      </c>
      <c r="H1312" s="29" t="s">
        <v>18</v>
      </c>
      <c r="I1312" s="63">
        <v>35860</v>
      </c>
      <c r="J1312" s="63"/>
      <c r="K1312" s="63">
        <v>35860</v>
      </c>
      <c r="T1312" s="1" t="e">
        <f>VLOOKUP(F:F,[1]PdC!$F$5:$AE$1164,31,0)</f>
        <v>#N/A</v>
      </c>
      <c r="W1312" s="33"/>
    </row>
    <row r="1313" spans="2:23" ht="15.6" customHeight="1" x14ac:dyDescent="0.25">
      <c r="B1313" s="29" t="s">
        <v>8</v>
      </c>
      <c r="C1313" s="70" t="s">
        <v>2951</v>
      </c>
      <c r="D1313" s="70"/>
      <c r="E1313" s="30" t="s">
        <v>2966</v>
      </c>
      <c r="F1313" s="30" t="s">
        <v>2966</v>
      </c>
      <c r="G1313" s="31" t="s">
        <v>2967</v>
      </c>
      <c r="H1313" s="29" t="s">
        <v>18</v>
      </c>
      <c r="I1313" s="63">
        <v>1047.6199999999999</v>
      </c>
      <c r="J1313" s="63"/>
      <c r="K1313" s="63">
        <v>1047.6199999999999</v>
      </c>
      <c r="T1313" s="1" t="e">
        <f>VLOOKUP(F:F,[1]PdC!$F$5:$AE$1164,31,0)</f>
        <v>#N/A</v>
      </c>
      <c r="W1313" s="33"/>
    </row>
    <row r="1314" spans="2:23" ht="15.6" customHeight="1" x14ac:dyDescent="0.25">
      <c r="B1314" s="29" t="s">
        <v>8</v>
      </c>
      <c r="C1314" s="70" t="s">
        <v>2951</v>
      </c>
      <c r="D1314" s="70"/>
      <c r="E1314" s="30" t="s">
        <v>2968</v>
      </c>
      <c r="F1314" s="30" t="s">
        <v>2968</v>
      </c>
      <c r="G1314" s="31" t="s">
        <v>2969</v>
      </c>
      <c r="H1314" s="29" t="s">
        <v>18</v>
      </c>
      <c r="I1314" s="63">
        <v>3400</v>
      </c>
      <c r="J1314" s="63"/>
      <c r="K1314" s="63">
        <v>3400</v>
      </c>
      <c r="T1314" s="1" t="e">
        <f>VLOOKUP(F:F,[1]PdC!$F$5:$AE$1164,31,0)</f>
        <v>#REF!</v>
      </c>
      <c r="W1314" s="33"/>
    </row>
    <row r="1315" spans="2:23" ht="15.6" customHeight="1" x14ac:dyDescent="0.25">
      <c r="B1315" s="23" t="s">
        <v>8</v>
      </c>
      <c r="C1315" s="24"/>
      <c r="D1315" s="24">
        <v>764101</v>
      </c>
      <c r="E1315" s="25" t="s">
        <v>2970</v>
      </c>
      <c r="F1315" s="25" t="s">
        <v>2970</v>
      </c>
      <c r="G1315" s="26" t="s">
        <v>2971</v>
      </c>
      <c r="H1315" s="26" t="s">
        <v>11</v>
      </c>
      <c r="I1315" s="27">
        <v>0</v>
      </c>
      <c r="J1315" s="27"/>
      <c r="K1315" s="27">
        <v>0</v>
      </c>
      <c r="T1315" s="1" t="e">
        <f>VLOOKUP(F:F,[1]PdC!$F$5:$AE$1164,31,0)</f>
        <v>#REF!</v>
      </c>
      <c r="W1315" s="33"/>
    </row>
    <row r="1316" spans="2:23" ht="15.6" customHeight="1" x14ac:dyDescent="0.25">
      <c r="B1316" s="29" t="s">
        <v>14</v>
      </c>
      <c r="C1316" s="70" t="s">
        <v>2972</v>
      </c>
      <c r="D1316" s="70">
        <v>76410100005</v>
      </c>
      <c r="E1316" s="30" t="s">
        <v>2973</v>
      </c>
      <c r="F1316" s="30" t="s">
        <v>2973</v>
      </c>
      <c r="G1316" s="31" t="s">
        <v>2974</v>
      </c>
      <c r="H1316" s="29" t="s">
        <v>18</v>
      </c>
      <c r="I1316" s="63">
        <v>17685910</v>
      </c>
      <c r="J1316" s="63"/>
      <c r="K1316" s="63">
        <v>17685910</v>
      </c>
      <c r="T1316" s="1" t="e">
        <f>VLOOKUP(F:F,[1]PdC!$F$5:$AE$1164,31,0)</f>
        <v>#REF!</v>
      </c>
      <c r="W1316" s="33"/>
    </row>
    <row r="1317" spans="2:23" ht="15.6" customHeight="1" x14ac:dyDescent="0.25">
      <c r="B1317" s="35" t="s">
        <v>20</v>
      </c>
      <c r="C1317" s="62"/>
      <c r="D1317" s="62"/>
      <c r="E1317" s="73" t="s">
        <v>2975</v>
      </c>
      <c r="F1317" s="73" t="s">
        <v>2975</v>
      </c>
      <c r="G1317" s="38" t="s">
        <v>2976</v>
      </c>
      <c r="H1317" s="38" t="s">
        <v>11</v>
      </c>
      <c r="I1317" s="39">
        <v>0</v>
      </c>
      <c r="J1317" s="39"/>
      <c r="K1317" s="39">
        <v>0</v>
      </c>
      <c r="W1317" s="33"/>
    </row>
    <row r="1318" spans="2:23" ht="15.6" customHeight="1" x14ac:dyDescent="0.25">
      <c r="B1318" s="41" t="s">
        <v>20</v>
      </c>
      <c r="C1318" s="62"/>
      <c r="D1318" s="62"/>
      <c r="E1318" s="60" t="s">
        <v>2977</v>
      </c>
      <c r="F1318" s="60" t="s">
        <v>2977</v>
      </c>
      <c r="G1318" s="44" t="s">
        <v>2976</v>
      </c>
      <c r="H1318" s="41" t="s">
        <v>18</v>
      </c>
      <c r="I1318" s="45">
        <v>0</v>
      </c>
      <c r="J1318" s="45"/>
      <c r="K1318" s="45">
        <v>0</v>
      </c>
      <c r="W1318" s="33"/>
    </row>
    <row r="1319" spans="2:23" ht="15.6" customHeight="1" x14ac:dyDescent="0.25">
      <c r="B1319" s="29" t="s">
        <v>14</v>
      </c>
      <c r="C1319" s="70" t="s">
        <v>2978</v>
      </c>
      <c r="D1319" s="70">
        <v>76410100010</v>
      </c>
      <c r="E1319" s="30" t="s">
        <v>2979</v>
      </c>
      <c r="F1319" s="30" t="s">
        <v>2979</v>
      </c>
      <c r="G1319" s="31" t="s">
        <v>2980</v>
      </c>
      <c r="H1319" s="29" t="s">
        <v>18</v>
      </c>
      <c r="I1319" s="63">
        <v>8163045</v>
      </c>
      <c r="J1319" s="63"/>
      <c r="K1319" s="63">
        <v>8163045</v>
      </c>
      <c r="T1319" s="1" t="e">
        <f>VLOOKUP(F:F,[1]PdC!$F$5:$AE$1164,31,0)</f>
        <v>#REF!</v>
      </c>
      <c r="W1319" s="33"/>
    </row>
    <row r="1320" spans="2:23" ht="15.6" customHeight="1" x14ac:dyDescent="0.25">
      <c r="B1320" s="35" t="s">
        <v>20</v>
      </c>
      <c r="C1320" s="62"/>
      <c r="D1320" s="62"/>
      <c r="E1320" s="73" t="s">
        <v>2981</v>
      </c>
      <c r="F1320" s="73" t="s">
        <v>2981</v>
      </c>
      <c r="G1320" s="38" t="s">
        <v>2982</v>
      </c>
      <c r="H1320" s="38" t="s">
        <v>11</v>
      </c>
      <c r="I1320" s="39">
        <v>0</v>
      </c>
      <c r="J1320" s="39"/>
      <c r="K1320" s="39">
        <v>0</v>
      </c>
      <c r="W1320" s="33"/>
    </row>
    <row r="1321" spans="2:23" ht="15.6" customHeight="1" x14ac:dyDescent="0.25">
      <c r="B1321" s="41" t="s">
        <v>20</v>
      </c>
      <c r="C1321" s="62"/>
      <c r="D1321" s="62"/>
      <c r="E1321" s="60" t="s">
        <v>2983</v>
      </c>
      <c r="F1321" s="60" t="s">
        <v>2983</v>
      </c>
      <c r="G1321" s="44" t="s">
        <v>2982</v>
      </c>
      <c r="H1321" s="41" t="s">
        <v>18</v>
      </c>
      <c r="I1321" s="45">
        <v>0</v>
      </c>
      <c r="J1321" s="45"/>
      <c r="K1321" s="45">
        <v>0</v>
      </c>
      <c r="W1321" s="33"/>
    </row>
    <row r="1322" spans="2:23" ht="15.6" customHeight="1" x14ac:dyDescent="0.25">
      <c r="B1322" s="29" t="s">
        <v>14</v>
      </c>
      <c r="C1322" s="70" t="s">
        <v>2984</v>
      </c>
      <c r="D1322" s="70">
        <v>76410100011</v>
      </c>
      <c r="E1322" s="30" t="s">
        <v>2985</v>
      </c>
      <c r="F1322" s="30" t="s">
        <v>2985</v>
      </c>
      <c r="G1322" s="31" t="s">
        <v>2986</v>
      </c>
      <c r="H1322" s="29" t="s">
        <v>18</v>
      </c>
      <c r="I1322" s="63">
        <v>0</v>
      </c>
      <c r="J1322" s="63"/>
      <c r="K1322" s="63">
        <v>0</v>
      </c>
      <c r="T1322" s="1" t="e">
        <f>VLOOKUP(F:F,[1]PdC!$F$5:$AE$1164,31,0)</f>
        <v>#REF!</v>
      </c>
      <c r="W1322" s="33"/>
    </row>
    <row r="1323" spans="2:23" ht="15.6" customHeight="1" x14ac:dyDescent="0.25">
      <c r="B1323" s="35" t="s">
        <v>20</v>
      </c>
      <c r="C1323" s="62"/>
      <c r="D1323" s="62"/>
      <c r="E1323" s="73" t="s">
        <v>2987</v>
      </c>
      <c r="F1323" s="73" t="s">
        <v>2987</v>
      </c>
      <c r="G1323" s="38" t="s">
        <v>2988</v>
      </c>
      <c r="H1323" s="38" t="s">
        <v>11</v>
      </c>
      <c r="I1323" s="39">
        <v>0</v>
      </c>
      <c r="J1323" s="39"/>
      <c r="K1323" s="39">
        <v>0</v>
      </c>
      <c r="W1323" s="33"/>
    </row>
    <row r="1324" spans="2:23" ht="15.6" customHeight="1" x14ac:dyDescent="0.25">
      <c r="B1324" s="41" t="s">
        <v>20</v>
      </c>
      <c r="C1324" s="62"/>
      <c r="D1324" s="62"/>
      <c r="E1324" s="60" t="s">
        <v>2989</v>
      </c>
      <c r="F1324" s="60" t="s">
        <v>2989</v>
      </c>
      <c r="G1324" s="44" t="s">
        <v>2988</v>
      </c>
      <c r="H1324" s="41" t="s">
        <v>18</v>
      </c>
      <c r="I1324" s="45">
        <v>0</v>
      </c>
      <c r="J1324" s="45"/>
      <c r="K1324" s="45">
        <v>0</v>
      </c>
      <c r="W1324" s="33"/>
    </row>
    <row r="1325" spans="2:23" ht="15.6" customHeight="1" x14ac:dyDescent="0.25">
      <c r="B1325" s="29" t="s">
        <v>14</v>
      </c>
      <c r="C1325" s="70" t="s">
        <v>2990</v>
      </c>
      <c r="D1325" s="70">
        <v>76410100015</v>
      </c>
      <c r="E1325" s="30" t="s">
        <v>2991</v>
      </c>
      <c r="F1325" s="30" t="s">
        <v>2991</v>
      </c>
      <c r="G1325" s="31" t="s">
        <v>2992</v>
      </c>
      <c r="H1325" s="29" t="s">
        <v>18</v>
      </c>
      <c r="I1325" s="63">
        <v>0</v>
      </c>
      <c r="J1325" s="63"/>
      <c r="K1325" s="63">
        <v>0</v>
      </c>
      <c r="T1325" s="1" t="e">
        <f>VLOOKUP(F:F,[1]PdC!$F$5:$AE$1164,31,0)</f>
        <v>#REF!</v>
      </c>
      <c r="W1325" s="33"/>
    </row>
    <row r="1326" spans="2:23" ht="15.6" customHeight="1" x14ac:dyDescent="0.25">
      <c r="B1326" s="35" t="s">
        <v>20</v>
      </c>
      <c r="C1326" s="62"/>
      <c r="D1326" s="62"/>
      <c r="E1326" s="73" t="s">
        <v>2993</v>
      </c>
      <c r="F1326" s="73" t="s">
        <v>2993</v>
      </c>
      <c r="G1326" s="38" t="s">
        <v>2994</v>
      </c>
      <c r="H1326" s="38" t="s">
        <v>11</v>
      </c>
      <c r="I1326" s="39">
        <v>0</v>
      </c>
      <c r="J1326" s="39"/>
      <c r="K1326" s="39">
        <v>0</v>
      </c>
      <c r="W1326" s="33"/>
    </row>
    <row r="1327" spans="2:23" ht="15.6" customHeight="1" x14ac:dyDescent="0.25">
      <c r="B1327" s="41" t="s">
        <v>20</v>
      </c>
      <c r="C1327" s="62"/>
      <c r="D1327" s="62"/>
      <c r="E1327" s="60" t="s">
        <v>2995</v>
      </c>
      <c r="F1327" s="60" t="s">
        <v>2995</v>
      </c>
      <c r="G1327" s="44" t="s">
        <v>2994</v>
      </c>
      <c r="H1327" s="41" t="s">
        <v>18</v>
      </c>
      <c r="I1327" s="45">
        <v>0</v>
      </c>
      <c r="J1327" s="45"/>
      <c r="K1327" s="45">
        <v>0</v>
      </c>
      <c r="W1327" s="33"/>
    </row>
    <row r="1328" spans="2:23" ht="15.6" customHeight="1" x14ac:dyDescent="0.25">
      <c r="B1328" s="29" t="s">
        <v>14</v>
      </c>
      <c r="C1328" s="70" t="s">
        <v>2990</v>
      </c>
      <c r="D1328" s="70">
        <v>76410100016</v>
      </c>
      <c r="E1328" s="30" t="s">
        <v>2996</v>
      </c>
      <c r="F1328" s="30" t="s">
        <v>2996</v>
      </c>
      <c r="G1328" s="31" t="s">
        <v>2997</v>
      </c>
      <c r="H1328" s="29" t="s">
        <v>18</v>
      </c>
      <c r="I1328" s="63">
        <v>0</v>
      </c>
      <c r="J1328" s="63"/>
      <c r="K1328" s="63">
        <v>0</v>
      </c>
      <c r="T1328" s="1" t="e">
        <f>VLOOKUP(F:F,[1]PdC!$F$5:$AE$1164,31,0)</f>
        <v>#REF!</v>
      </c>
      <c r="W1328" s="33"/>
    </row>
    <row r="1329" spans="2:23" ht="15.6" customHeight="1" x14ac:dyDescent="0.25">
      <c r="B1329" s="35" t="s">
        <v>20</v>
      </c>
      <c r="C1329" s="62"/>
      <c r="D1329" s="62"/>
      <c r="E1329" s="73" t="s">
        <v>2998</v>
      </c>
      <c r="F1329" s="73" t="s">
        <v>2998</v>
      </c>
      <c r="G1329" s="38" t="s">
        <v>2999</v>
      </c>
      <c r="H1329" s="38" t="s">
        <v>11</v>
      </c>
      <c r="I1329" s="39">
        <v>0</v>
      </c>
      <c r="J1329" s="39"/>
      <c r="K1329" s="39">
        <v>0</v>
      </c>
      <c r="W1329" s="33"/>
    </row>
    <row r="1330" spans="2:23" ht="15.6" customHeight="1" x14ac:dyDescent="0.25">
      <c r="B1330" s="41" t="s">
        <v>20</v>
      </c>
      <c r="C1330" s="62"/>
      <c r="D1330" s="62"/>
      <c r="E1330" s="60" t="s">
        <v>3000</v>
      </c>
      <c r="F1330" s="60" t="s">
        <v>3000</v>
      </c>
      <c r="G1330" s="44" t="s">
        <v>2999</v>
      </c>
      <c r="H1330" s="41" t="s">
        <v>18</v>
      </c>
      <c r="I1330" s="45">
        <v>0</v>
      </c>
      <c r="J1330" s="45"/>
      <c r="K1330" s="45">
        <v>0</v>
      </c>
      <c r="W1330" s="33"/>
    </row>
    <row r="1331" spans="2:23" ht="15.6" customHeight="1" x14ac:dyDescent="0.25">
      <c r="B1331" s="29" t="s">
        <v>14</v>
      </c>
      <c r="C1331" s="70" t="s">
        <v>3001</v>
      </c>
      <c r="D1331" s="70">
        <v>76410100020</v>
      </c>
      <c r="E1331" s="30" t="s">
        <v>3002</v>
      </c>
      <c r="F1331" s="30" t="s">
        <v>3002</v>
      </c>
      <c r="G1331" s="31" t="s">
        <v>3003</v>
      </c>
      <c r="H1331" s="29" t="s">
        <v>18</v>
      </c>
      <c r="I1331" s="63">
        <v>2691725</v>
      </c>
      <c r="J1331" s="63"/>
      <c r="K1331" s="63">
        <v>2691725</v>
      </c>
      <c r="T1331" s="1" t="e">
        <f>VLOOKUP(F:F,[1]PdC!$F$5:$AE$1164,31,0)</f>
        <v>#REF!</v>
      </c>
      <c r="W1331" s="33"/>
    </row>
    <row r="1332" spans="2:23" ht="15.6" customHeight="1" x14ac:dyDescent="0.25">
      <c r="B1332" s="35" t="s">
        <v>20</v>
      </c>
      <c r="C1332" s="62"/>
      <c r="D1332" s="62"/>
      <c r="E1332" s="73" t="s">
        <v>3004</v>
      </c>
      <c r="F1332" s="73" t="s">
        <v>3004</v>
      </c>
      <c r="G1332" s="38" t="s">
        <v>3005</v>
      </c>
      <c r="H1332" s="38" t="s">
        <v>11</v>
      </c>
      <c r="I1332" s="39">
        <v>0</v>
      </c>
      <c r="J1332" s="39"/>
      <c r="K1332" s="39">
        <v>0</v>
      </c>
      <c r="W1332" s="33"/>
    </row>
    <row r="1333" spans="2:23" ht="15.6" customHeight="1" x14ac:dyDescent="0.25">
      <c r="B1333" s="41" t="s">
        <v>20</v>
      </c>
      <c r="C1333" s="62"/>
      <c r="D1333" s="62"/>
      <c r="E1333" s="60" t="s">
        <v>3006</v>
      </c>
      <c r="F1333" s="60" t="s">
        <v>3006</v>
      </c>
      <c r="G1333" s="44" t="s">
        <v>3005</v>
      </c>
      <c r="H1333" s="41" t="s">
        <v>18</v>
      </c>
      <c r="I1333" s="45">
        <v>0</v>
      </c>
      <c r="J1333" s="45"/>
      <c r="K1333" s="45">
        <v>0</v>
      </c>
      <c r="W1333" s="33"/>
    </row>
    <row r="1334" spans="2:23" ht="15.6" customHeight="1" x14ac:dyDescent="0.25">
      <c r="B1334" s="29" t="s">
        <v>14</v>
      </c>
      <c r="C1334" s="70" t="s">
        <v>3007</v>
      </c>
      <c r="D1334" s="70">
        <v>76410100025</v>
      </c>
      <c r="E1334" s="30" t="s">
        <v>3008</v>
      </c>
      <c r="F1334" s="30" t="s">
        <v>3008</v>
      </c>
      <c r="G1334" s="31" t="s">
        <v>3009</v>
      </c>
      <c r="H1334" s="29" t="s">
        <v>18</v>
      </c>
      <c r="I1334" s="63">
        <v>69570</v>
      </c>
      <c r="J1334" s="63"/>
      <c r="K1334" s="63">
        <v>69570</v>
      </c>
      <c r="T1334" s="1" t="e">
        <f>VLOOKUP(F:F,[1]PdC!$F$5:$AE$1164,31,0)</f>
        <v>#REF!</v>
      </c>
      <c r="W1334" s="33"/>
    </row>
    <row r="1335" spans="2:23" ht="15.6" customHeight="1" x14ac:dyDescent="0.25">
      <c r="B1335" s="35" t="s">
        <v>20</v>
      </c>
      <c r="C1335" s="62"/>
      <c r="D1335" s="62"/>
      <c r="E1335" s="73" t="s">
        <v>3010</v>
      </c>
      <c r="F1335" s="73" t="s">
        <v>3010</v>
      </c>
      <c r="G1335" s="38" t="s">
        <v>3011</v>
      </c>
      <c r="H1335" s="38" t="s">
        <v>11</v>
      </c>
      <c r="I1335" s="39">
        <v>0</v>
      </c>
      <c r="J1335" s="39"/>
      <c r="K1335" s="39">
        <v>0</v>
      </c>
      <c r="W1335" s="33"/>
    </row>
    <row r="1336" spans="2:23" ht="15.6" customHeight="1" x14ac:dyDescent="0.25">
      <c r="B1336" s="41" t="s">
        <v>20</v>
      </c>
      <c r="C1336" s="62"/>
      <c r="D1336" s="62"/>
      <c r="E1336" s="60" t="s">
        <v>3012</v>
      </c>
      <c r="F1336" s="60" t="s">
        <v>3012</v>
      </c>
      <c r="G1336" s="44" t="s">
        <v>3011</v>
      </c>
      <c r="H1336" s="41" t="s">
        <v>18</v>
      </c>
      <c r="I1336" s="45">
        <v>0</v>
      </c>
      <c r="J1336" s="45"/>
      <c r="K1336" s="45">
        <v>0</v>
      </c>
      <c r="W1336" s="33"/>
    </row>
    <row r="1337" spans="2:23" ht="15.6" customHeight="1" x14ac:dyDescent="0.25">
      <c r="B1337" s="29" t="s">
        <v>14</v>
      </c>
      <c r="C1337" s="70" t="s">
        <v>3013</v>
      </c>
      <c r="D1337" s="70">
        <v>76410100030</v>
      </c>
      <c r="E1337" s="30" t="s">
        <v>3014</v>
      </c>
      <c r="F1337" s="30" t="s">
        <v>3014</v>
      </c>
      <c r="G1337" s="31" t="s">
        <v>3015</v>
      </c>
      <c r="H1337" s="29" t="s">
        <v>18</v>
      </c>
      <c r="I1337" s="63">
        <v>159013</v>
      </c>
      <c r="J1337" s="63"/>
      <c r="K1337" s="63">
        <v>159013</v>
      </c>
      <c r="T1337" s="1" t="e">
        <f>VLOOKUP(F:F,[1]PdC!$F$5:$AE$1164,31,0)</f>
        <v>#REF!</v>
      </c>
      <c r="W1337" s="33"/>
    </row>
    <row r="1338" spans="2:23" ht="15.6" customHeight="1" x14ac:dyDescent="0.25">
      <c r="B1338" s="35" t="s">
        <v>20</v>
      </c>
      <c r="C1338" s="62"/>
      <c r="D1338" s="62"/>
      <c r="E1338" s="73" t="s">
        <v>3016</v>
      </c>
      <c r="F1338" s="73" t="s">
        <v>3016</v>
      </c>
      <c r="G1338" s="38" t="s">
        <v>3017</v>
      </c>
      <c r="H1338" s="38" t="s">
        <v>11</v>
      </c>
      <c r="I1338" s="39">
        <v>0</v>
      </c>
      <c r="J1338" s="39"/>
      <c r="K1338" s="39">
        <v>0</v>
      </c>
      <c r="W1338" s="33"/>
    </row>
    <row r="1339" spans="2:23" ht="15.6" customHeight="1" x14ac:dyDescent="0.25">
      <c r="B1339" s="41" t="s">
        <v>20</v>
      </c>
      <c r="C1339" s="62"/>
      <c r="D1339" s="62"/>
      <c r="E1339" s="60" t="s">
        <v>3018</v>
      </c>
      <c r="F1339" s="60" t="s">
        <v>3018</v>
      </c>
      <c r="G1339" s="44" t="s">
        <v>3017</v>
      </c>
      <c r="H1339" s="41" t="s">
        <v>18</v>
      </c>
      <c r="I1339" s="45">
        <v>0</v>
      </c>
      <c r="J1339" s="45"/>
      <c r="K1339" s="45">
        <v>0</v>
      </c>
      <c r="W1339" s="33"/>
    </row>
    <row r="1340" spans="2:23" ht="15.6" customHeight="1" x14ac:dyDescent="0.25">
      <c r="B1340" s="29" t="s">
        <v>14</v>
      </c>
      <c r="C1340" s="70" t="s">
        <v>3019</v>
      </c>
      <c r="D1340" s="70">
        <v>76410100035</v>
      </c>
      <c r="E1340" s="30" t="s">
        <v>3020</v>
      </c>
      <c r="F1340" s="30" t="s">
        <v>3020</v>
      </c>
      <c r="G1340" s="31" t="s">
        <v>3021</v>
      </c>
      <c r="H1340" s="29" t="s">
        <v>18</v>
      </c>
      <c r="I1340" s="63">
        <v>474137</v>
      </c>
      <c r="J1340" s="63"/>
      <c r="K1340" s="63">
        <v>474137</v>
      </c>
      <c r="T1340" s="1" t="e">
        <f>VLOOKUP(F:F,[1]PdC!$F$5:$AE$1164,31,0)</f>
        <v>#REF!</v>
      </c>
      <c r="W1340" s="33"/>
    </row>
    <row r="1341" spans="2:23" ht="15.6" customHeight="1" x14ac:dyDescent="0.25">
      <c r="B1341" s="35" t="s">
        <v>20</v>
      </c>
      <c r="C1341" s="62"/>
      <c r="D1341" s="62"/>
      <c r="E1341" s="73" t="s">
        <v>3022</v>
      </c>
      <c r="F1341" s="73" t="s">
        <v>3022</v>
      </c>
      <c r="G1341" s="38" t="s">
        <v>3023</v>
      </c>
      <c r="H1341" s="38" t="s">
        <v>11</v>
      </c>
      <c r="I1341" s="39">
        <v>0</v>
      </c>
      <c r="J1341" s="39"/>
      <c r="K1341" s="39">
        <v>0</v>
      </c>
      <c r="W1341" s="33"/>
    </row>
    <row r="1342" spans="2:23" ht="15.6" customHeight="1" x14ac:dyDescent="0.25">
      <c r="B1342" s="41" t="s">
        <v>20</v>
      </c>
      <c r="C1342" s="62"/>
      <c r="D1342" s="62"/>
      <c r="E1342" s="60" t="s">
        <v>3024</v>
      </c>
      <c r="F1342" s="60" t="s">
        <v>3024</v>
      </c>
      <c r="G1342" s="44" t="s">
        <v>3023</v>
      </c>
      <c r="H1342" s="41" t="s">
        <v>18</v>
      </c>
      <c r="I1342" s="45">
        <v>0</v>
      </c>
      <c r="J1342" s="45"/>
      <c r="K1342" s="45">
        <v>0</v>
      </c>
      <c r="W1342" s="33"/>
    </row>
    <row r="1343" spans="2:23" ht="15.6" customHeight="1" x14ac:dyDescent="0.25">
      <c r="B1343" s="29" t="s">
        <v>14</v>
      </c>
      <c r="C1343" s="70" t="s">
        <v>3025</v>
      </c>
      <c r="D1343" s="70">
        <v>76410100040</v>
      </c>
      <c r="E1343" s="30" t="s">
        <v>3026</v>
      </c>
      <c r="F1343" s="30" t="s">
        <v>3026</v>
      </c>
      <c r="G1343" s="31" t="s">
        <v>3027</v>
      </c>
      <c r="H1343" s="29" t="s">
        <v>18</v>
      </c>
      <c r="I1343" s="63">
        <v>0</v>
      </c>
      <c r="J1343" s="63"/>
      <c r="K1343" s="63">
        <v>0</v>
      </c>
      <c r="T1343" s="1" t="e">
        <f>VLOOKUP(F:F,[1]PdC!$F$5:$AE$1164,31,0)</f>
        <v>#REF!</v>
      </c>
      <c r="W1343" s="33"/>
    </row>
    <row r="1344" spans="2:23" ht="15.6" customHeight="1" x14ac:dyDescent="0.25">
      <c r="B1344" s="35" t="s">
        <v>20</v>
      </c>
      <c r="C1344" s="62"/>
      <c r="D1344" s="62"/>
      <c r="E1344" s="73" t="s">
        <v>3028</v>
      </c>
      <c r="F1344" s="73" t="s">
        <v>3028</v>
      </c>
      <c r="G1344" s="38" t="s">
        <v>3029</v>
      </c>
      <c r="H1344" s="38" t="s">
        <v>11</v>
      </c>
      <c r="I1344" s="39">
        <v>0</v>
      </c>
      <c r="J1344" s="39"/>
      <c r="K1344" s="39">
        <v>0</v>
      </c>
      <c r="W1344" s="33"/>
    </row>
    <row r="1345" spans="2:23" ht="15.6" customHeight="1" x14ac:dyDescent="0.25">
      <c r="B1345" s="41" t="s">
        <v>20</v>
      </c>
      <c r="C1345" s="62"/>
      <c r="D1345" s="62"/>
      <c r="E1345" s="60" t="s">
        <v>3030</v>
      </c>
      <c r="F1345" s="60" t="s">
        <v>3030</v>
      </c>
      <c r="G1345" s="44" t="s">
        <v>3029</v>
      </c>
      <c r="H1345" s="41" t="s">
        <v>18</v>
      </c>
      <c r="I1345" s="45">
        <v>0</v>
      </c>
      <c r="J1345" s="45"/>
      <c r="K1345" s="45">
        <v>0</v>
      </c>
      <c r="W1345" s="33"/>
    </row>
    <row r="1346" spans="2:23" ht="15.6" customHeight="1" x14ac:dyDescent="0.25">
      <c r="B1346" s="29" t="s">
        <v>14</v>
      </c>
      <c r="C1346" s="70" t="s">
        <v>3031</v>
      </c>
      <c r="D1346" s="70">
        <v>76410100045</v>
      </c>
      <c r="E1346" s="30" t="s">
        <v>3032</v>
      </c>
      <c r="F1346" s="30" t="s">
        <v>3032</v>
      </c>
      <c r="G1346" s="31" t="s">
        <v>3033</v>
      </c>
      <c r="H1346" s="29" t="s">
        <v>18</v>
      </c>
      <c r="I1346" s="63">
        <v>0</v>
      </c>
      <c r="J1346" s="63"/>
      <c r="K1346" s="63">
        <v>0</v>
      </c>
      <c r="T1346" s="1" t="e">
        <f>VLOOKUP(F:F,[1]PdC!$F$5:$AE$1164,31,0)</f>
        <v>#REF!</v>
      </c>
      <c r="W1346" s="33"/>
    </row>
    <row r="1347" spans="2:23" ht="15.6" customHeight="1" x14ac:dyDescent="0.25">
      <c r="B1347" s="35" t="s">
        <v>20</v>
      </c>
      <c r="C1347" s="62"/>
      <c r="D1347" s="62"/>
      <c r="E1347" s="73" t="s">
        <v>3034</v>
      </c>
      <c r="F1347" s="73" t="s">
        <v>3034</v>
      </c>
      <c r="G1347" s="38" t="s">
        <v>3035</v>
      </c>
      <c r="H1347" s="38" t="s">
        <v>11</v>
      </c>
      <c r="I1347" s="39">
        <v>0</v>
      </c>
      <c r="J1347" s="39"/>
      <c r="K1347" s="39">
        <v>0</v>
      </c>
      <c r="W1347" s="33"/>
    </row>
    <row r="1348" spans="2:23" ht="15.6" customHeight="1" x14ac:dyDescent="0.25">
      <c r="B1348" s="41" t="s">
        <v>20</v>
      </c>
      <c r="C1348" s="62"/>
      <c r="D1348" s="62"/>
      <c r="E1348" s="60" t="s">
        <v>3036</v>
      </c>
      <c r="F1348" s="60" t="s">
        <v>3036</v>
      </c>
      <c r="G1348" s="44" t="s">
        <v>3035</v>
      </c>
      <c r="H1348" s="41" t="s">
        <v>18</v>
      </c>
      <c r="I1348" s="45">
        <v>0</v>
      </c>
      <c r="J1348" s="45"/>
      <c r="K1348" s="45">
        <v>0</v>
      </c>
      <c r="W1348" s="33"/>
    </row>
    <row r="1349" spans="2:23" ht="15.6" customHeight="1" x14ac:dyDescent="0.25">
      <c r="B1349" s="29" t="s">
        <v>14</v>
      </c>
      <c r="C1349" s="70" t="s">
        <v>3037</v>
      </c>
      <c r="D1349" s="70">
        <v>76410100050</v>
      </c>
      <c r="E1349" s="30" t="s">
        <v>3038</v>
      </c>
      <c r="F1349" s="30" t="s">
        <v>3038</v>
      </c>
      <c r="G1349" s="31" t="s">
        <v>3039</v>
      </c>
      <c r="H1349" s="29" t="s">
        <v>18</v>
      </c>
      <c r="I1349" s="63">
        <v>0</v>
      </c>
      <c r="J1349" s="63"/>
      <c r="K1349" s="63">
        <v>0</v>
      </c>
      <c r="T1349" s="1" t="e">
        <f>VLOOKUP(F:F,[1]PdC!$F$5:$AE$1164,31,0)</f>
        <v>#REF!</v>
      </c>
      <c r="W1349" s="33"/>
    </row>
    <row r="1350" spans="2:23" ht="15.6" customHeight="1" x14ac:dyDescent="0.25">
      <c r="B1350" s="35" t="s">
        <v>20</v>
      </c>
      <c r="C1350" s="62"/>
      <c r="D1350" s="62"/>
      <c r="E1350" s="73" t="s">
        <v>3040</v>
      </c>
      <c r="F1350" s="73" t="s">
        <v>3040</v>
      </c>
      <c r="G1350" s="38" t="s">
        <v>3041</v>
      </c>
      <c r="H1350" s="38" t="s">
        <v>11</v>
      </c>
      <c r="I1350" s="39">
        <v>0</v>
      </c>
      <c r="J1350" s="39"/>
      <c r="K1350" s="39">
        <v>0</v>
      </c>
      <c r="W1350" s="33"/>
    </row>
    <row r="1351" spans="2:23" ht="15.6" customHeight="1" x14ac:dyDescent="0.25">
      <c r="B1351" s="41" t="s">
        <v>20</v>
      </c>
      <c r="C1351" s="62"/>
      <c r="D1351" s="62"/>
      <c r="E1351" s="60" t="s">
        <v>3042</v>
      </c>
      <c r="F1351" s="60" t="s">
        <v>3042</v>
      </c>
      <c r="G1351" s="44" t="s">
        <v>3041</v>
      </c>
      <c r="H1351" s="41" t="s">
        <v>18</v>
      </c>
      <c r="I1351" s="45">
        <v>0</v>
      </c>
      <c r="J1351" s="45"/>
      <c r="K1351" s="45">
        <v>0</v>
      </c>
      <c r="W1351" s="33"/>
    </row>
    <row r="1352" spans="2:23" ht="15.6" customHeight="1" x14ac:dyDescent="0.25">
      <c r="B1352" s="29" t="s">
        <v>14</v>
      </c>
      <c r="C1352" s="70" t="s">
        <v>3043</v>
      </c>
      <c r="D1352" s="70">
        <v>76410100055</v>
      </c>
      <c r="E1352" s="30" t="s">
        <v>3044</v>
      </c>
      <c r="F1352" s="30" t="s">
        <v>3044</v>
      </c>
      <c r="G1352" s="31" t="s">
        <v>3045</v>
      </c>
      <c r="H1352" s="29" t="s">
        <v>18</v>
      </c>
      <c r="I1352" s="63">
        <v>0</v>
      </c>
      <c r="J1352" s="63"/>
      <c r="K1352" s="63">
        <v>0</v>
      </c>
      <c r="T1352" s="1" t="e">
        <f>VLOOKUP(F:F,[1]PdC!$F$5:$AE$1164,31,0)</f>
        <v>#REF!</v>
      </c>
      <c r="W1352" s="33"/>
    </row>
    <row r="1353" spans="2:23" ht="15.6" customHeight="1" x14ac:dyDescent="0.25">
      <c r="B1353" s="35" t="s">
        <v>20</v>
      </c>
      <c r="C1353" s="62"/>
      <c r="D1353" s="62"/>
      <c r="E1353" s="73" t="s">
        <v>3046</v>
      </c>
      <c r="F1353" s="73" t="s">
        <v>3046</v>
      </c>
      <c r="G1353" s="38" t="s">
        <v>3047</v>
      </c>
      <c r="H1353" s="38" t="s">
        <v>11</v>
      </c>
      <c r="I1353" s="39">
        <v>0</v>
      </c>
      <c r="J1353" s="39"/>
      <c r="K1353" s="39">
        <v>0</v>
      </c>
      <c r="W1353" s="33"/>
    </row>
    <row r="1354" spans="2:23" ht="15.6" customHeight="1" x14ac:dyDescent="0.25">
      <c r="B1354" s="41" t="s">
        <v>20</v>
      </c>
      <c r="C1354" s="62"/>
      <c r="D1354" s="62"/>
      <c r="E1354" s="60" t="s">
        <v>3048</v>
      </c>
      <c r="F1354" s="60" t="s">
        <v>3048</v>
      </c>
      <c r="G1354" s="44" t="s">
        <v>3047</v>
      </c>
      <c r="H1354" s="41" t="s">
        <v>18</v>
      </c>
      <c r="I1354" s="45">
        <v>0</v>
      </c>
      <c r="J1354" s="45"/>
      <c r="K1354" s="45">
        <v>0</v>
      </c>
      <c r="W1354" s="33"/>
    </row>
    <row r="1355" spans="2:23" ht="15.6" customHeight="1" x14ac:dyDescent="0.25">
      <c r="B1355" s="29" t="s">
        <v>14</v>
      </c>
      <c r="C1355" s="70" t="s">
        <v>3049</v>
      </c>
      <c r="D1355" s="70">
        <v>76410100060</v>
      </c>
      <c r="E1355" s="30" t="s">
        <v>3050</v>
      </c>
      <c r="F1355" s="30" t="s">
        <v>3050</v>
      </c>
      <c r="G1355" s="31" t="s">
        <v>3051</v>
      </c>
      <c r="H1355" s="29" t="s">
        <v>18</v>
      </c>
      <c r="I1355" s="63">
        <v>0</v>
      </c>
      <c r="J1355" s="63"/>
      <c r="K1355" s="63">
        <v>0</v>
      </c>
      <c r="T1355" s="1" t="e">
        <f>VLOOKUP(F:F,[1]PdC!$F$5:$AE$1164,31,0)</f>
        <v>#REF!</v>
      </c>
      <c r="W1355" s="33"/>
    </row>
    <row r="1356" spans="2:23" ht="15.6" customHeight="1" x14ac:dyDescent="0.25">
      <c r="B1356" s="35" t="s">
        <v>20</v>
      </c>
      <c r="C1356" s="62"/>
      <c r="D1356" s="62"/>
      <c r="E1356" s="73" t="s">
        <v>3052</v>
      </c>
      <c r="F1356" s="73" t="s">
        <v>3052</v>
      </c>
      <c r="G1356" s="38" t="s">
        <v>3053</v>
      </c>
      <c r="H1356" s="38" t="s">
        <v>11</v>
      </c>
      <c r="I1356" s="39">
        <v>0</v>
      </c>
      <c r="J1356" s="39"/>
      <c r="K1356" s="39">
        <v>0</v>
      </c>
      <c r="W1356" s="33"/>
    </row>
    <row r="1357" spans="2:23" ht="15.6" customHeight="1" x14ac:dyDescent="0.25">
      <c r="B1357" s="41" t="s">
        <v>20</v>
      </c>
      <c r="C1357" s="62"/>
      <c r="D1357" s="62"/>
      <c r="E1357" s="60" t="s">
        <v>3054</v>
      </c>
      <c r="F1357" s="60" t="s">
        <v>3054</v>
      </c>
      <c r="G1357" s="44" t="s">
        <v>3053</v>
      </c>
      <c r="H1357" s="41" t="s">
        <v>18</v>
      </c>
      <c r="I1357" s="45">
        <v>0</v>
      </c>
      <c r="J1357" s="45"/>
      <c r="K1357" s="45">
        <v>0</v>
      </c>
      <c r="W1357" s="33"/>
    </row>
    <row r="1358" spans="2:23" ht="15.6" customHeight="1" x14ac:dyDescent="0.25">
      <c r="B1358" s="29" t="s">
        <v>14</v>
      </c>
      <c r="C1358" s="70" t="s">
        <v>3055</v>
      </c>
      <c r="D1358" s="70">
        <v>76410100065</v>
      </c>
      <c r="E1358" s="30" t="s">
        <v>3056</v>
      </c>
      <c r="F1358" s="30" t="s">
        <v>3056</v>
      </c>
      <c r="G1358" s="31" t="s">
        <v>3057</v>
      </c>
      <c r="H1358" s="29" t="s">
        <v>18</v>
      </c>
      <c r="I1358" s="63">
        <v>575428</v>
      </c>
      <c r="J1358" s="63"/>
      <c r="K1358" s="63">
        <v>575428</v>
      </c>
      <c r="T1358" s="1" t="e">
        <f>VLOOKUP(F:F,[1]PdC!$F$5:$AE$1164,31,0)</f>
        <v>#REF!</v>
      </c>
      <c r="W1358" s="33"/>
    </row>
    <row r="1359" spans="2:23" ht="15.6" customHeight="1" x14ac:dyDescent="0.25">
      <c r="B1359" s="35" t="s">
        <v>20</v>
      </c>
      <c r="C1359" s="62"/>
      <c r="D1359" s="62"/>
      <c r="E1359" s="73" t="s">
        <v>3058</v>
      </c>
      <c r="F1359" s="73" t="s">
        <v>3058</v>
      </c>
      <c r="G1359" s="38" t="s">
        <v>3059</v>
      </c>
      <c r="H1359" s="38" t="s">
        <v>11</v>
      </c>
      <c r="I1359" s="39">
        <v>0</v>
      </c>
      <c r="J1359" s="39"/>
      <c r="K1359" s="39">
        <v>0</v>
      </c>
      <c r="W1359" s="33"/>
    </row>
    <row r="1360" spans="2:23" ht="15.6" customHeight="1" x14ac:dyDescent="0.25">
      <c r="B1360" s="41" t="s">
        <v>20</v>
      </c>
      <c r="C1360" s="62"/>
      <c r="D1360" s="62"/>
      <c r="E1360" s="60" t="s">
        <v>3060</v>
      </c>
      <c r="F1360" s="60" t="s">
        <v>3060</v>
      </c>
      <c r="G1360" s="44" t="s">
        <v>3059</v>
      </c>
      <c r="H1360" s="41" t="s">
        <v>18</v>
      </c>
      <c r="I1360" s="45">
        <v>0</v>
      </c>
      <c r="J1360" s="45"/>
      <c r="K1360" s="45">
        <v>0</v>
      </c>
      <c r="W1360" s="33"/>
    </row>
    <row r="1361" spans="2:23" ht="15.6" customHeight="1" x14ac:dyDescent="0.25">
      <c r="B1361" s="29" t="s">
        <v>14</v>
      </c>
      <c r="C1361" s="70" t="s">
        <v>3061</v>
      </c>
      <c r="D1361" s="70">
        <v>76410100070</v>
      </c>
      <c r="E1361" s="30" t="s">
        <v>3062</v>
      </c>
      <c r="F1361" s="30" t="s">
        <v>3062</v>
      </c>
      <c r="G1361" s="31" t="s">
        <v>3063</v>
      </c>
      <c r="H1361" s="29" t="s">
        <v>18</v>
      </c>
      <c r="I1361" s="63">
        <v>0</v>
      </c>
      <c r="J1361" s="63"/>
      <c r="K1361" s="63">
        <v>0</v>
      </c>
      <c r="T1361" s="1" t="e">
        <f>VLOOKUP(F:F,[1]PdC!$F$5:$AE$1164,31,0)</f>
        <v>#REF!</v>
      </c>
      <c r="W1361" s="33"/>
    </row>
    <row r="1362" spans="2:23" ht="15.6" customHeight="1" x14ac:dyDescent="0.25">
      <c r="B1362" s="35" t="s">
        <v>20</v>
      </c>
      <c r="C1362" s="62"/>
      <c r="D1362" s="62"/>
      <c r="E1362" s="73" t="s">
        <v>3064</v>
      </c>
      <c r="F1362" s="73" t="s">
        <v>3064</v>
      </c>
      <c r="G1362" s="38" t="s">
        <v>3065</v>
      </c>
      <c r="H1362" s="38" t="s">
        <v>11</v>
      </c>
      <c r="I1362" s="39">
        <v>0</v>
      </c>
      <c r="J1362" s="39"/>
      <c r="K1362" s="39">
        <v>0</v>
      </c>
      <c r="W1362" s="33"/>
    </row>
    <row r="1363" spans="2:23" ht="15.6" customHeight="1" x14ac:dyDescent="0.25">
      <c r="B1363" s="41" t="s">
        <v>20</v>
      </c>
      <c r="C1363" s="62"/>
      <c r="D1363" s="62"/>
      <c r="E1363" s="60" t="s">
        <v>3066</v>
      </c>
      <c r="F1363" s="60" t="s">
        <v>3066</v>
      </c>
      <c r="G1363" s="44" t="s">
        <v>3065</v>
      </c>
      <c r="H1363" s="41" t="s">
        <v>18</v>
      </c>
      <c r="I1363" s="45">
        <v>0</v>
      </c>
      <c r="J1363" s="45"/>
      <c r="K1363" s="45">
        <v>0</v>
      </c>
      <c r="W1363" s="33"/>
    </row>
    <row r="1364" spans="2:23" ht="15.6" customHeight="1" x14ac:dyDescent="0.25">
      <c r="B1364" s="23" t="s">
        <v>8</v>
      </c>
      <c r="C1364" s="24"/>
      <c r="D1364" s="24">
        <v>764102</v>
      </c>
      <c r="E1364" s="25" t="s">
        <v>3067</v>
      </c>
      <c r="F1364" s="25" t="s">
        <v>3067</v>
      </c>
      <c r="G1364" s="26" t="s">
        <v>3068</v>
      </c>
      <c r="H1364" s="26" t="s">
        <v>11</v>
      </c>
      <c r="I1364" s="27">
        <v>0</v>
      </c>
      <c r="J1364" s="27"/>
      <c r="K1364" s="27">
        <v>0</v>
      </c>
      <c r="T1364" s="1" t="e">
        <f>VLOOKUP(F:F,[1]PdC!$F$5:$AE$1164,31,0)</f>
        <v>#REF!</v>
      </c>
      <c r="W1364" s="33"/>
    </row>
    <row r="1365" spans="2:23" ht="15.6" customHeight="1" x14ac:dyDescent="0.25">
      <c r="B1365" s="29" t="s">
        <v>8</v>
      </c>
      <c r="C1365" s="70" t="s">
        <v>3069</v>
      </c>
      <c r="D1365" s="70">
        <v>76410200005</v>
      </c>
      <c r="E1365" s="30" t="s">
        <v>3070</v>
      </c>
      <c r="F1365" s="30" t="s">
        <v>3070</v>
      </c>
      <c r="G1365" s="31" t="s">
        <v>3071</v>
      </c>
      <c r="H1365" s="29" t="s">
        <v>18</v>
      </c>
      <c r="I1365" s="63">
        <v>2281770</v>
      </c>
      <c r="J1365" s="63"/>
      <c r="K1365" s="63">
        <v>2281770</v>
      </c>
      <c r="T1365" s="1" t="e">
        <f>VLOOKUP(F:F,[1]PdC!$F$5:$AE$1164,31,0)</f>
        <v>#REF!</v>
      </c>
      <c r="W1365" s="33"/>
    </row>
    <row r="1366" spans="2:23" ht="15.6" customHeight="1" x14ac:dyDescent="0.25">
      <c r="B1366" s="29" t="s">
        <v>8</v>
      </c>
      <c r="C1366" s="70" t="s">
        <v>3072</v>
      </c>
      <c r="D1366" s="70">
        <v>76410200010</v>
      </c>
      <c r="E1366" s="30" t="s">
        <v>3073</v>
      </c>
      <c r="F1366" s="30" t="s">
        <v>3073</v>
      </c>
      <c r="G1366" s="31" t="s">
        <v>3074</v>
      </c>
      <c r="H1366" s="29" t="s">
        <v>18</v>
      </c>
      <c r="I1366" s="63">
        <v>406640</v>
      </c>
      <c r="J1366" s="63"/>
      <c r="K1366" s="63">
        <v>406640</v>
      </c>
      <c r="T1366" s="1" t="e">
        <f>VLOOKUP(F:F,[1]PdC!$F$5:$AE$1164,31,0)</f>
        <v>#REF!</v>
      </c>
      <c r="W1366" s="33"/>
    </row>
    <row r="1367" spans="2:23" ht="15.6" customHeight="1" x14ac:dyDescent="0.25">
      <c r="B1367" s="29" t="s">
        <v>8</v>
      </c>
      <c r="C1367" s="70" t="s">
        <v>3075</v>
      </c>
      <c r="D1367" s="70">
        <v>76410200011</v>
      </c>
      <c r="E1367" s="30" t="s">
        <v>3076</v>
      </c>
      <c r="F1367" s="30" t="s">
        <v>3076</v>
      </c>
      <c r="G1367" s="31" t="s">
        <v>2986</v>
      </c>
      <c r="H1367" s="29" t="s">
        <v>18</v>
      </c>
      <c r="I1367" s="63">
        <v>0</v>
      </c>
      <c r="J1367" s="63"/>
      <c r="K1367" s="63">
        <v>0</v>
      </c>
      <c r="T1367" s="1" t="e">
        <f>VLOOKUP(F:F,[1]PdC!$F$5:$AE$1164,31,0)</f>
        <v>#REF!</v>
      </c>
      <c r="W1367" s="33"/>
    </row>
    <row r="1368" spans="2:23" ht="15.6" customHeight="1" x14ac:dyDescent="0.25">
      <c r="B1368" s="29" t="s">
        <v>8</v>
      </c>
      <c r="C1368" s="70" t="s">
        <v>3077</v>
      </c>
      <c r="D1368" s="70">
        <v>76410200015</v>
      </c>
      <c r="E1368" s="30" t="s">
        <v>3078</v>
      </c>
      <c r="F1368" s="30" t="s">
        <v>3078</v>
      </c>
      <c r="G1368" s="31" t="s">
        <v>3079</v>
      </c>
      <c r="H1368" s="29" t="s">
        <v>18</v>
      </c>
      <c r="I1368" s="63">
        <v>0</v>
      </c>
      <c r="J1368" s="63"/>
      <c r="K1368" s="63">
        <v>0</v>
      </c>
      <c r="T1368" s="1" t="e">
        <f>VLOOKUP(F:F,[1]PdC!$F$5:$AE$1164,31,0)</f>
        <v>#REF!</v>
      </c>
      <c r="W1368" s="33"/>
    </row>
    <row r="1369" spans="2:23" ht="15.6" customHeight="1" x14ac:dyDescent="0.25">
      <c r="B1369" s="29" t="s">
        <v>8</v>
      </c>
      <c r="C1369" s="70" t="s">
        <v>3080</v>
      </c>
      <c r="D1369" s="70">
        <v>76410200020</v>
      </c>
      <c r="E1369" s="30" t="s">
        <v>3081</v>
      </c>
      <c r="F1369" s="30" t="s">
        <v>3081</v>
      </c>
      <c r="G1369" s="31" t="s">
        <v>3082</v>
      </c>
      <c r="H1369" s="29" t="s">
        <v>18</v>
      </c>
      <c r="I1369" s="63">
        <v>265770</v>
      </c>
      <c r="J1369" s="63"/>
      <c r="K1369" s="63">
        <v>265770</v>
      </c>
      <c r="T1369" s="1" t="e">
        <f>VLOOKUP(F:F,[1]PdC!$F$5:$AE$1164,31,0)</f>
        <v>#REF!</v>
      </c>
      <c r="W1369" s="33"/>
    </row>
    <row r="1370" spans="2:23" ht="15.6" customHeight="1" x14ac:dyDescent="0.25">
      <c r="B1370" s="29" t="s">
        <v>8</v>
      </c>
      <c r="C1370" s="70" t="s">
        <v>3083</v>
      </c>
      <c r="D1370" s="70">
        <v>76410200025</v>
      </c>
      <c r="E1370" s="30" t="s">
        <v>3084</v>
      </c>
      <c r="F1370" s="30" t="s">
        <v>3084</v>
      </c>
      <c r="G1370" s="31" t="s">
        <v>3085</v>
      </c>
      <c r="H1370" s="29" t="s">
        <v>18</v>
      </c>
      <c r="I1370" s="63">
        <v>109920</v>
      </c>
      <c r="J1370" s="63"/>
      <c r="K1370" s="63">
        <v>109920</v>
      </c>
      <c r="T1370" s="1" t="e">
        <f>VLOOKUP(F:F,[1]PdC!$F$5:$AE$1164,31,0)</f>
        <v>#REF!</v>
      </c>
      <c r="W1370" s="33"/>
    </row>
    <row r="1371" spans="2:23" ht="15.6" customHeight="1" x14ac:dyDescent="0.25">
      <c r="B1371" s="29" t="s">
        <v>8</v>
      </c>
      <c r="C1371" s="70" t="s">
        <v>3086</v>
      </c>
      <c r="D1371" s="70">
        <v>76410200030</v>
      </c>
      <c r="E1371" s="30" t="s">
        <v>3087</v>
      </c>
      <c r="F1371" s="30" t="s">
        <v>3087</v>
      </c>
      <c r="G1371" s="31" t="s">
        <v>3088</v>
      </c>
      <c r="H1371" s="29" t="s">
        <v>18</v>
      </c>
      <c r="I1371" s="63">
        <v>65960</v>
      </c>
      <c r="J1371" s="63"/>
      <c r="K1371" s="63">
        <v>65960</v>
      </c>
      <c r="T1371" s="1" t="e">
        <f>VLOOKUP(F:F,[1]PdC!$F$5:$AE$1164,31,0)</f>
        <v>#REF!</v>
      </c>
      <c r="W1371" s="33"/>
    </row>
    <row r="1372" spans="2:23" ht="15.6" customHeight="1" x14ac:dyDescent="0.25">
      <c r="B1372" s="29" t="s">
        <v>8</v>
      </c>
      <c r="C1372" s="70" t="s">
        <v>3089</v>
      </c>
      <c r="D1372" s="70">
        <v>76410200035</v>
      </c>
      <c r="E1372" s="30" t="s">
        <v>3090</v>
      </c>
      <c r="F1372" s="30" t="s">
        <v>3090</v>
      </c>
      <c r="G1372" s="31" t="s">
        <v>3091</v>
      </c>
      <c r="H1372" s="29" t="s">
        <v>18</v>
      </c>
      <c r="I1372" s="63">
        <v>264590</v>
      </c>
      <c r="J1372" s="63"/>
      <c r="K1372" s="63">
        <v>264590</v>
      </c>
      <c r="T1372" s="1" t="e">
        <f>VLOOKUP(F:F,[1]PdC!$F$5:$AE$1164,31,0)</f>
        <v>#REF!</v>
      </c>
      <c r="W1372" s="33"/>
    </row>
    <row r="1373" spans="2:23" ht="15.6" customHeight="1" x14ac:dyDescent="0.25">
      <c r="B1373" s="29" t="s">
        <v>8</v>
      </c>
      <c r="C1373" s="70" t="s">
        <v>3092</v>
      </c>
      <c r="D1373" s="70">
        <v>76410200040</v>
      </c>
      <c r="E1373" s="30" t="s">
        <v>3093</v>
      </c>
      <c r="F1373" s="30" t="s">
        <v>3093</v>
      </c>
      <c r="G1373" s="31" t="s">
        <v>3094</v>
      </c>
      <c r="H1373" s="29" t="s">
        <v>18</v>
      </c>
      <c r="I1373" s="63">
        <v>74880</v>
      </c>
      <c r="J1373" s="63"/>
      <c r="K1373" s="63">
        <v>74880</v>
      </c>
      <c r="T1373" s="1" t="e">
        <f>VLOOKUP(F:F,[1]PdC!$F$5:$AE$1164,31,0)</f>
        <v>#REF!</v>
      </c>
      <c r="W1373" s="33"/>
    </row>
    <row r="1374" spans="2:23" ht="15.6" customHeight="1" x14ac:dyDescent="0.25">
      <c r="B1374" s="29" t="s">
        <v>8</v>
      </c>
      <c r="C1374" s="70" t="s">
        <v>3095</v>
      </c>
      <c r="D1374" s="70">
        <v>76410200045</v>
      </c>
      <c r="E1374" s="30" t="s">
        <v>3096</v>
      </c>
      <c r="F1374" s="30" t="s">
        <v>3096</v>
      </c>
      <c r="G1374" s="31" t="s">
        <v>3097</v>
      </c>
      <c r="H1374" s="29" t="s">
        <v>18</v>
      </c>
      <c r="I1374" s="63">
        <v>0</v>
      </c>
      <c r="J1374" s="63"/>
      <c r="K1374" s="63">
        <v>0</v>
      </c>
      <c r="T1374" s="1" t="e">
        <f>VLOOKUP(F:F,[1]PdC!$F$5:$AE$1164,31,0)</f>
        <v>#REF!</v>
      </c>
      <c r="W1374" s="33"/>
    </row>
    <row r="1375" spans="2:23" ht="15.6" customHeight="1" x14ac:dyDescent="0.25">
      <c r="B1375" s="29" t="s">
        <v>8</v>
      </c>
      <c r="C1375" s="70" t="s">
        <v>3098</v>
      </c>
      <c r="D1375" s="70">
        <v>76410200046</v>
      </c>
      <c r="E1375" s="30" t="s">
        <v>3099</v>
      </c>
      <c r="F1375" s="30" t="s">
        <v>3099</v>
      </c>
      <c r="G1375" s="31" t="s">
        <v>3100</v>
      </c>
      <c r="H1375" s="29" t="s">
        <v>18</v>
      </c>
      <c r="I1375" s="63">
        <v>0</v>
      </c>
      <c r="J1375" s="63"/>
      <c r="K1375" s="63">
        <v>0</v>
      </c>
      <c r="T1375" s="1" t="e">
        <f>VLOOKUP(F:F,[1]PdC!$F$5:$AE$1164,31,0)</f>
        <v>#REF!</v>
      </c>
      <c r="W1375" s="33"/>
    </row>
    <row r="1376" spans="2:23" ht="15.6" customHeight="1" x14ac:dyDescent="0.25">
      <c r="B1376" s="29" t="s">
        <v>8</v>
      </c>
      <c r="C1376" s="70" t="s">
        <v>3101</v>
      </c>
      <c r="D1376" s="70">
        <v>76410200047</v>
      </c>
      <c r="E1376" s="30" t="s">
        <v>3102</v>
      </c>
      <c r="F1376" s="30" t="s">
        <v>3102</v>
      </c>
      <c r="G1376" s="31" t="s">
        <v>3103</v>
      </c>
      <c r="H1376" s="29" t="s">
        <v>18</v>
      </c>
      <c r="I1376" s="63">
        <v>0</v>
      </c>
      <c r="J1376" s="63"/>
      <c r="K1376" s="63">
        <v>0</v>
      </c>
      <c r="T1376" s="1" t="e">
        <f>VLOOKUP(F:F,[1]PdC!$F$5:$AE$1164,31,0)</f>
        <v>#REF!</v>
      </c>
      <c r="W1376" s="33"/>
    </row>
    <row r="1377" spans="2:23" ht="15.6" customHeight="1" x14ac:dyDescent="0.25">
      <c r="B1377" s="29" t="s">
        <v>8</v>
      </c>
      <c r="C1377" s="70" t="s">
        <v>3104</v>
      </c>
      <c r="D1377" s="70">
        <v>76410200050</v>
      </c>
      <c r="E1377" s="30" t="s">
        <v>3105</v>
      </c>
      <c r="F1377" s="30" t="s">
        <v>3105</v>
      </c>
      <c r="G1377" s="31" t="s">
        <v>3106</v>
      </c>
      <c r="H1377" s="29" t="s">
        <v>18</v>
      </c>
      <c r="I1377" s="63">
        <v>0</v>
      </c>
      <c r="J1377" s="63"/>
      <c r="K1377" s="63">
        <v>0</v>
      </c>
      <c r="T1377" s="1" t="e">
        <f>VLOOKUP(F:F,[1]PdC!$F$5:$AE$1164,31,0)</f>
        <v>#REF!</v>
      </c>
      <c r="W1377" s="33"/>
    </row>
    <row r="1378" spans="2:23" ht="15.6" customHeight="1" x14ac:dyDescent="0.25">
      <c r="B1378" s="29" t="s">
        <v>8</v>
      </c>
      <c r="C1378" s="70" t="s">
        <v>3107</v>
      </c>
      <c r="D1378" s="70">
        <v>76410200055</v>
      </c>
      <c r="E1378" s="30" t="s">
        <v>3108</v>
      </c>
      <c r="F1378" s="30" t="s">
        <v>3108</v>
      </c>
      <c r="G1378" s="31" t="s">
        <v>3109</v>
      </c>
      <c r="H1378" s="29" t="s">
        <v>18</v>
      </c>
      <c r="I1378" s="63">
        <v>0</v>
      </c>
      <c r="J1378" s="63"/>
      <c r="K1378" s="63">
        <v>0</v>
      </c>
      <c r="T1378" s="1" t="e">
        <f>VLOOKUP(F:F,[1]PdC!$F$5:$AE$1164,31,0)</f>
        <v>#REF!</v>
      </c>
      <c r="W1378" s="33"/>
    </row>
    <row r="1379" spans="2:23" ht="15.6" customHeight="1" x14ac:dyDescent="0.25">
      <c r="B1379" s="29" t="s">
        <v>8</v>
      </c>
      <c r="C1379" s="70" t="s">
        <v>3110</v>
      </c>
      <c r="D1379" s="70">
        <v>76410200060</v>
      </c>
      <c r="E1379" s="30" t="s">
        <v>3111</v>
      </c>
      <c r="F1379" s="30" t="s">
        <v>3111</v>
      </c>
      <c r="G1379" s="31" t="s">
        <v>3112</v>
      </c>
      <c r="H1379" s="29" t="s">
        <v>18</v>
      </c>
      <c r="I1379" s="63">
        <v>0</v>
      </c>
      <c r="J1379" s="63"/>
      <c r="K1379" s="63">
        <v>0</v>
      </c>
      <c r="T1379" s="1" t="e">
        <f>VLOOKUP(F:F,[1]PdC!$F$5:$AE$1164,31,0)</f>
        <v>#REF!</v>
      </c>
      <c r="W1379" s="33"/>
    </row>
    <row r="1380" spans="2:23" ht="15.6" customHeight="1" x14ac:dyDescent="0.25">
      <c r="B1380" s="29" t="s">
        <v>8</v>
      </c>
      <c r="C1380" s="70" t="s">
        <v>3113</v>
      </c>
      <c r="D1380" s="70">
        <v>76410200065</v>
      </c>
      <c r="E1380" s="30" t="s">
        <v>3114</v>
      </c>
      <c r="F1380" s="30" t="s">
        <v>3114</v>
      </c>
      <c r="G1380" s="31" t="s">
        <v>3115</v>
      </c>
      <c r="H1380" s="29" t="s">
        <v>18</v>
      </c>
      <c r="I1380" s="63">
        <v>6356.82</v>
      </c>
      <c r="J1380" s="63"/>
      <c r="K1380" s="63">
        <v>6356.82</v>
      </c>
      <c r="T1380" s="1" t="e">
        <f>VLOOKUP(F:F,[1]PdC!$F$5:$AE$1164,31,0)</f>
        <v>#REF!</v>
      </c>
      <c r="W1380" s="33"/>
    </row>
    <row r="1381" spans="2:23" ht="15.6" customHeight="1" x14ac:dyDescent="0.25">
      <c r="B1381" s="23" t="s">
        <v>8</v>
      </c>
      <c r="C1381" s="24"/>
      <c r="D1381" s="24">
        <v>764103</v>
      </c>
      <c r="E1381" s="25" t="s">
        <v>3116</v>
      </c>
      <c r="F1381" s="25" t="s">
        <v>3116</v>
      </c>
      <c r="G1381" s="26" t="s">
        <v>3117</v>
      </c>
      <c r="H1381" s="26" t="s">
        <v>11</v>
      </c>
      <c r="I1381" s="27">
        <v>0</v>
      </c>
      <c r="J1381" s="27"/>
      <c r="K1381" s="27">
        <v>0</v>
      </c>
      <c r="T1381" s="1" t="e">
        <f>VLOOKUP(F:F,[1]PdC!$F$5:$AE$1164,31,0)</f>
        <v>#REF!</v>
      </c>
      <c r="W1381" s="33"/>
    </row>
    <row r="1382" spans="2:23" ht="15.6" customHeight="1" x14ac:dyDescent="0.25">
      <c r="B1382" s="29" t="s">
        <v>8</v>
      </c>
      <c r="C1382" s="70" t="s">
        <v>3118</v>
      </c>
      <c r="D1382" s="70">
        <v>76410300005</v>
      </c>
      <c r="E1382" s="30" t="s">
        <v>3119</v>
      </c>
      <c r="F1382" s="30" t="s">
        <v>3119</v>
      </c>
      <c r="G1382" s="31" t="s">
        <v>3120</v>
      </c>
      <c r="H1382" s="29" t="s">
        <v>18</v>
      </c>
      <c r="I1382" s="63">
        <v>0</v>
      </c>
      <c r="J1382" s="63"/>
      <c r="K1382" s="63">
        <v>0</v>
      </c>
      <c r="T1382" s="1" t="e">
        <f>VLOOKUP(F:F,[1]PdC!$F$5:$AE$1164,31,0)</f>
        <v>#REF!</v>
      </c>
      <c r="W1382" s="33"/>
    </row>
    <row r="1383" spans="2:23" ht="15.6" customHeight="1" x14ac:dyDescent="0.25">
      <c r="B1383" s="29" t="s">
        <v>8</v>
      </c>
      <c r="C1383" s="70" t="s">
        <v>3121</v>
      </c>
      <c r="D1383" s="70">
        <v>76410300010</v>
      </c>
      <c r="E1383" s="30" t="s">
        <v>3122</v>
      </c>
      <c r="F1383" s="30" t="s">
        <v>3122</v>
      </c>
      <c r="G1383" s="31" t="s">
        <v>3123</v>
      </c>
      <c r="H1383" s="29" t="s">
        <v>18</v>
      </c>
      <c r="I1383" s="63">
        <v>0</v>
      </c>
      <c r="J1383" s="63"/>
      <c r="K1383" s="63">
        <v>0</v>
      </c>
      <c r="T1383" s="1" t="e">
        <f>VLOOKUP(F:F,[1]PdC!$F$5:$AE$1164,31,0)</f>
        <v>#REF!</v>
      </c>
      <c r="W1383" s="33"/>
    </row>
    <row r="1384" spans="2:23" ht="15.6" customHeight="1" x14ac:dyDescent="0.25">
      <c r="B1384" s="29" t="s">
        <v>8</v>
      </c>
      <c r="C1384" s="70" t="s">
        <v>3124</v>
      </c>
      <c r="D1384" s="70">
        <v>76410300011</v>
      </c>
      <c r="E1384" s="30" t="s">
        <v>3125</v>
      </c>
      <c r="F1384" s="30" t="s">
        <v>3125</v>
      </c>
      <c r="G1384" s="31" t="s">
        <v>3126</v>
      </c>
      <c r="H1384" s="29" t="s">
        <v>18</v>
      </c>
      <c r="I1384" s="63">
        <v>0</v>
      </c>
      <c r="J1384" s="63"/>
      <c r="K1384" s="63">
        <v>0</v>
      </c>
      <c r="T1384" s="1" t="e">
        <f>VLOOKUP(F:F,[1]PdC!$F$5:$AE$1164,31,0)</f>
        <v>#REF!</v>
      </c>
      <c r="W1384" s="33"/>
    </row>
    <row r="1385" spans="2:23" ht="15.6" customHeight="1" x14ac:dyDescent="0.25">
      <c r="B1385" s="29" t="s">
        <v>8</v>
      </c>
      <c r="C1385" s="70" t="s">
        <v>3127</v>
      </c>
      <c r="D1385" s="70">
        <v>76410300012</v>
      </c>
      <c r="E1385" s="30" t="s">
        <v>3128</v>
      </c>
      <c r="F1385" s="30" t="s">
        <v>3128</v>
      </c>
      <c r="G1385" s="31" t="s">
        <v>3129</v>
      </c>
      <c r="H1385" s="29" t="s">
        <v>18</v>
      </c>
      <c r="I1385" s="63">
        <v>0</v>
      </c>
      <c r="J1385" s="63"/>
      <c r="K1385" s="63">
        <v>0</v>
      </c>
      <c r="T1385" s="1" t="e">
        <f>VLOOKUP(F:F,[1]PdC!$F$5:$AE$1164,31,0)</f>
        <v>#REF!</v>
      </c>
      <c r="W1385" s="33"/>
    </row>
    <row r="1386" spans="2:23" ht="15.6" customHeight="1" x14ac:dyDescent="0.25">
      <c r="B1386" s="29" t="s">
        <v>8</v>
      </c>
      <c r="C1386" s="70" t="s">
        <v>3130</v>
      </c>
      <c r="D1386" s="70">
        <v>76410300015</v>
      </c>
      <c r="E1386" s="30" t="s">
        <v>3131</v>
      </c>
      <c r="F1386" s="30" t="s">
        <v>3131</v>
      </c>
      <c r="G1386" s="31" t="s">
        <v>3132</v>
      </c>
      <c r="H1386" s="29" t="s">
        <v>18</v>
      </c>
      <c r="I1386" s="63">
        <v>0</v>
      </c>
      <c r="J1386" s="63"/>
      <c r="K1386" s="63">
        <v>0</v>
      </c>
      <c r="T1386" s="1" t="e">
        <f>VLOOKUP(F:F,[1]PdC!$F$5:$AE$1164,31,0)</f>
        <v>#REF!</v>
      </c>
      <c r="W1386" s="33"/>
    </row>
    <row r="1387" spans="2:23" ht="15.6" customHeight="1" x14ac:dyDescent="0.25">
      <c r="B1387" s="29" t="s">
        <v>8</v>
      </c>
      <c r="C1387" s="70" t="s">
        <v>3133</v>
      </c>
      <c r="D1387" s="70">
        <v>76410300020</v>
      </c>
      <c r="E1387" s="30" t="s">
        <v>3134</v>
      </c>
      <c r="F1387" s="30" t="s">
        <v>3134</v>
      </c>
      <c r="G1387" s="31" t="s">
        <v>3135</v>
      </c>
      <c r="H1387" s="29" t="s">
        <v>18</v>
      </c>
      <c r="I1387" s="63">
        <v>0</v>
      </c>
      <c r="J1387" s="63"/>
      <c r="K1387" s="63">
        <v>0</v>
      </c>
      <c r="T1387" s="1" t="e">
        <f>VLOOKUP(F:F,[1]PdC!$F$5:$AE$1164,31,0)</f>
        <v>#REF!</v>
      </c>
      <c r="W1387" s="33"/>
    </row>
    <row r="1388" spans="2:23" ht="15.6" customHeight="1" x14ac:dyDescent="0.25">
      <c r="B1388" s="29" t="s">
        <v>8</v>
      </c>
      <c r="C1388" s="70" t="s">
        <v>3136</v>
      </c>
      <c r="D1388" s="70">
        <v>76410300021</v>
      </c>
      <c r="E1388" s="30" t="s">
        <v>3137</v>
      </c>
      <c r="F1388" s="30" t="s">
        <v>3137</v>
      </c>
      <c r="G1388" s="31" t="s">
        <v>3138</v>
      </c>
      <c r="H1388" s="29" t="s">
        <v>18</v>
      </c>
      <c r="I1388" s="63">
        <v>0</v>
      </c>
      <c r="J1388" s="63"/>
      <c r="K1388" s="63">
        <v>0</v>
      </c>
      <c r="T1388" s="1" t="e">
        <f>VLOOKUP(F:F,[1]PdC!$F$5:$AE$1164,31,0)</f>
        <v>#REF!</v>
      </c>
      <c r="W1388" s="33"/>
    </row>
    <row r="1389" spans="2:23" ht="15.6" customHeight="1" x14ac:dyDescent="0.25">
      <c r="B1389" s="29" t="s">
        <v>8</v>
      </c>
      <c r="C1389" s="70" t="s">
        <v>3139</v>
      </c>
      <c r="D1389" s="70">
        <v>76410300025</v>
      </c>
      <c r="E1389" s="30" t="s">
        <v>3140</v>
      </c>
      <c r="F1389" s="30" t="s">
        <v>3140</v>
      </c>
      <c r="G1389" s="31" t="s">
        <v>3141</v>
      </c>
      <c r="H1389" s="29" t="s">
        <v>18</v>
      </c>
      <c r="I1389" s="63">
        <v>0</v>
      </c>
      <c r="J1389" s="63"/>
      <c r="K1389" s="63">
        <v>0</v>
      </c>
      <c r="T1389" s="1" t="e">
        <f>VLOOKUP(F:F,[1]PdC!$F$5:$AE$1164,31,0)</f>
        <v>#REF!</v>
      </c>
      <c r="W1389" s="33"/>
    </row>
    <row r="1390" spans="2:23" ht="15.6" customHeight="1" x14ac:dyDescent="0.25">
      <c r="B1390" s="29" t="s">
        <v>8</v>
      </c>
      <c r="C1390" s="70" t="s">
        <v>3142</v>
      </c>
      <c r="D1390" s="70">
        <v>76410300030</v>
      </c>
      <c r="E1390" s="30" t="s">
        <v>3143</v>
      </c>
      <c r="F1390" s="30" t="s">
        <v>3143</v>
      </c>
      <c r="G1390" s="31" t="s">
        <v>3144</v>
      </c>
      <c r="H1390" s="29" t="s">
        <v>18</v>
      </c>
      <c r="I1390" s="63">
        <v>0</v>
      </c>
      <c r="J1390" s="63"/>
      <c r="K1390" s="63">
        <v>0</v>
      </c>
      <c r="T1390" s="1" t="e">
        <f>VLOOKUP(F:F,[1]PdC!$F$5:$AE$1164,31,0)</f>
        <v>#REF!</v>
      </c>
      <c r="W1390" s="33"/>
    </row>
    <row r="1391" spans="2:23" ht="15.6" customHeight="1" x14ac:dyDescent="0.25">
      <c r="B1391" s="29" t="s">
        <v>8</v>
      </c>
      <c r="C1391" s="70" t="s">
        <v>2951</v>
      </c>
      <c r="D1391" s="70">
        <v>76410300035</v>
      </c>
      <c r="E1391" s="30" t="s">
        <v>3145</v>
      </c>
      <c r="F1391" s="30" t="s">
        <v>3145</v>
      </c>
      <c r="G1391" s="31" t="s">
        <v>3146</v>
      </c>
      <c r="H1391" s="29" t="s">
        <v>18</v>
      </c>
      <c r="I1391" s="63">
        <v>0</v>
      </c>
      <c r="J1391" s="63"/>
      <c r="K1391" s="63">
        <v>0</v>
      </c>
      <c r="T1391" s="1" t="e">
        <f>VLOOKUP(F:F,[1]PdC!$F$5:$AE$1164,31,0)</f>
        <v>#REF!</v>
      </c>
      <c r="W1391" s="33"/>
    </row>
    <row r="1392" spans="2:23" ht="15.6" customHeight="1" x14ac:dyDescent="0.25">
      <c r="B1392" s="23" t="s">
        <v>8</v>
      </c>
      <c r="C1392" s="24"/>
      <c r="D1392" s="24">
        <v>764105</v>
      </c>
      <c r="E1392" s="25" t="s">
        <v>3147</v>
      </c>
      <c r="F1392" s="25" t="s">
        <v>3147</v>
      </c>
      <c r="G1392" s="26" t="s">
        <v>3148</v>
      </c>
      <c r="H1392" s="26" t="s">
        <v>11</v>
      </c>
      <c r="I1392" s="27">
        <v>0</v>
      </c>
      <c r="J1392" s="27"/>
      <c r="K1392" s="27">
        <v>0</v>
      </c>
      <c r="T1392" s="1" t="e">
        <f>VLOOKUP(F:F,[1]PdC!$F$5:$AE$1164,31,0)</f>
        <v>#REF!</v>
      </c>
      <c r="W1392" s="33"/>
    </row>
    <row r="1393" spans="2:23" ht="15.6" customHeight="1" x14ac:dyDescent="0.25">
      <c r="B1393" s="29" t="s">
        <v>8</v>
      </c>
      <c r="C1393" s="70" t="s">
        <v>3149</v>
      </c>
      <c r="D1393" s="70">
        <v>76410500005</v>
      </c>
      <c r="E1393" s="30" t="s">
        <v>3150</v>
      </c>
      <c r="F1393" s="30" t="s">
        <v>3150</v>
      </c>
      <c r="G1393" s="31" t="s">
        <v>3151</v>
      </c>
      <c r="H1393" s="29" t="s">
        <v>18</v>
      </c>
      <c r="I1393" s="63">
        <v>98684.09</v>
      </c>
      <c r="J1393" s="63"/>
      <c r="K1393" s="63">
        <v>98684.09</v>
      </c>
      <c r="T1393" s="1" t="e">
        <f>VLOOKUP(F:F,[1]PdC!$F$5:$AE$1164,31,0)</f>
        <v>#REF!</v>
      </c>
      <c r="W1393" s="33"/>
    </row>
    <row r="1394" spans="2:23" ht="15.6" customHeight="1" x14ac:dyDescent="0.25">
      <c r="B1394" s="29" t="s">
        <v>8</v>
      </c>
      <c r="C1394" s="70" t="s">
        <v>3152</v>
      </c>
      <c r="D1394" s="70">
        <v>76410500010</v>
      </c>
      <c r="E1394" s="30" t="s">
        <v>3153</v>
      </c>
      <c r="F1394" s="30" t="s">
        <v>3153</v>
      </c>
      <c r="G1394" s="31" t="s">
        <v>3154</v>
      </c>
      <c r="H1394" s="29" t="s">
        <v>18</v>
      </c>
      <c r="I1394" s="63">
        <v>0</v>
      </c>
      <c r="J1394" s="63"/>
      <c r="K1394" s="63">
        <v>0</v>
      </c>
      <c r="T1394" s="1" t="e">
        <f>VLOOKUP(F:F,[1]PdC!$F$5:$AE$1164,31,0)</f>
        <v>#REF!</v>
      </c>
      <c r="W1394" s="33"/>
    </row>
    <row r="1395" spans="2:23" ht="15.6" customHeight="1" x14ac:dyDescent="0.25">
      <c r="B1395" s="29" t="s">
        <v>8</v>
      </c>
      <c r="C1395" s="70" t="s">
        <v>2951</v>
      </c>
      <c r="D1395" s="70">
        <v>76410500015</v>
      </c>
      <c r="E1395" s="30" t="s">
        <v>3155</v>
      </c>
      <c r="F1395" s="30" t="s">
        <v>3155</v>
      </c>
      <c r="G1395" s="31" t="s">
        <v>3156</v>
      </c>
      <c r="H1395" s="29" t="s">
        <v>18</v>
      </c>
      <c r="I1395" s="63">
        <v>70840.5</v>
      </c>
      <c r="J1395" s="63"/>
      <c r="K1395" s="63">
        <v>70840.5</v>
      </c>
      <c r="T1395" s="1" t="e">
        <f>VLOOKUP(F:F,[1]PdC!$F$5:$AE$1164,31,0)</f>
        <v>#REF!</v>
      </c>
      <c r="W1395" s="33"/>
    </row>
    <row r="1396" spans="2:23" ht="15.6" customHeight="1" x14ac:dyDescent="0.25">
      <c r="B1396" s="29" t="s">
        <v>8</v>
      </c>
      <c r="C1396" s="70" t="s">
        <v>3149</v>
      </c>
      <c r="D1396" s="70">
        <v>76410500020</v>
      </c>
      <c r="E1396" s="30" t="s">
        <v>3157</v>
      </c>
      <c r="F1396" s="30" t="s">
        <v>3157</v>
      </c>
      <c r="G1396" s="31" t="s">
        <v>3158</v>
      </c>
      <c r="H1396" s="29" t="s">
        <v>18</v>
      </c>
      <c r="I1396" s="63">
        <v>10428.65</v>
      </c>
      <c r="J1396" s="63"/>
      <c r="K1396" s="63">
        <v>10428.65</v>
      </c>
      <c r="T1396" s="1" t="e">
        <f>VLOOKUP(F:F,[1]PdC!$F$5:$AE$1164,31,0)</f>
        <v>#REF!</v>
      </c>
      <c r="W1396" s="33"/>
    </row>
    <row r="1397" spans="2:23" ht="15.6" customHeight="1" x14ac:dyDescent="0.25">
      <c r="B1397" s="29" t="s">
        <v>8</v>
      </c>
      <c r="C1397" s="70" t="s">
        <v>3149</v>
      </c>
      <c r="D1397" s="70">
        <v>76410500025</v>
      </c>
      <c r="E1397" s="30" t="s">
        <v>3159</v>
      </c>
      <c r="F1397" s="30" t="s">
        <v>3159</v>
      </c>
      <c r="G1397" s="31" t="s">
        <v>3160</v>
      </c>
      <c r="H1397" s="29" t="s">
        <v>18</v>
      </c>
      <c r="I1397" s="63">
        <v>0</v>
      </c>
      <c r="J1397" s="63"/>
      <c r="K1397" s="63">
        <v>0</v>
      </c>
      <c r="T1397" s="1" t="e">
        <f>VLOOKUP(F:F,[1]PdC!$F$5:$AE$1164,31,0)</f>
        <v>#REF!</v>
      </c>
      <c r="W1397" s="33"/>
    </row>
    <row r="1398" spans="2:23" ht="15.6" customHeight="1" x14ac:dyDescent="0.25">
      <c r="B1398" s="29" t="s">
        <v>8</v>
      </c>
      <c r="C1398" s="70" t="s">
        <v>3149</v>
      </c>
      <c r="D1398" s="70">
        <v>76410500030</v>
      </c>
      <c r="E1398" s="30" t="s">
        <v>3161</v>
      </c>
      <c r="F1398" s="30" t="s">
        <v>3161</v>
      </c>
      <c r="G1398" s="31" t="s">
        <v>3162</v>
      </c>
      <c r="H1398" s="29" t="s">
        <v>18</v>
      </c>
      <c r="I1398" s="63">
        <v>257706.48</v>
      </c>
      <c r="J1398" s="63"/>
      <c r="K1398" s="63">
        <v>257706.48</v>
      </c>
      <c r="T1398" s="1" t="e">
        <f>VLOOKUP(F:F,[1]PdC!$F$5:$AE$1164,31,0)</f>
        <v>#REF!</v>
      </c>
      <c r="W1398" s="33"/>
    </row>
    <row r="1399" spans="2:23" ht="15.6" customHeight="1" x14ac:dyDescent="0.25">
      <c r="B1399" s="29" t="s">
        <v>8</v>
      </c>
      <c r="C1399" s="70" t="s">
        <v>3163</v>
      </c>
      <c r="D1399" s="70">
        <v>76411000045</v>
      </c>
      <c r="E1399" s="30" t="s">
        <v>3164</v>
      </c>
      <c r="F1399" s="30" t="s">
        <v>3164</v>
      </c>
      <c r="G1399" s="31" t="s">
        <v>3165</v>
      </c>
      <c r="H1399" s="29" t="s">
        <v>18</v>
      </c>
      <c r="I1399" s="63">
        <v>0</v>
      </c>
      <c r="J1399" s="63"/>
      <c r="K1399" s="63">
        <v>0</v>
      </c>
      <c r="T1399" s="1" t="e">
        <f>VLOOKUP(F:F,[1]PdC!$F$5:$AE$1164,31,0)</f>
        <v>#REF!</v>
      </c>
      <c r="W1399" s="33"/>
    </row>
    <row r="1400" spans="2:23" ht="15.6" customHeight="1" x14ac:dyDescent="0.25">
      <c r="B1400" s="23" t="s">
        <v>8</v>
      </c>
      <c r="C1400" s="24"/>
      <c r="D1400" s="24">
        <v>764110</v>
      </c>
      <c r="E1400" s="25" t="s">
        <v>3166</v>
      </c>
      <c r="F1400" s="25" t="s">
        <v>3166</v>
      </c>
      <c r="G1400" s="26" t="s">
        <v>3167</v>
      </c>
      <c r="H1400" s="26" t="s">
        <v>11</v>
      </c>
      <c r="I1400" s="27">
        <v>0</v>
      </c>
      <c r="J1400" s="27"/>
      <c r="K1400" s="27">
        <v>0</v>
      </c>
      <c r="T1400" s="1" t="e">
        <f>VLOOKUP(F:F,[1]PdC!$F$5:$AE$1164,31,0)</f>
        <v>#REF!</v>
      </c>
      <c r="W1400" s="33"/>
    </row>
    <row r="1401" spans="2:23" ht="15.6" customHeight="1" x14ac:dyDescent="0.25">
      <c r="B1401" s="29" t="s">
        <v>8</v>
      </c>
      <c r="C1401" s="70" t="s">
        <v>3149</v>
      </c>
      <c r="D1401" s="70">
        <v>76411000005</v>
      </c>
      <c r="E1401" s="30" t="s">
        <v>3168</v>
      </c>
      <c r="F1401" s="30" t="s">
        <v>3168</v>
      </c>
      <c r="G1401" s="31" t="s">
        <v>3169</v>
      </c>
      <c r="H1401" s="29" t="s">
        <v>18</v>
      </c>
      <c r="I1401" s="63">
        <v>150567.79999999999</v>
      </c>
      <c r="J1401" s="63"/>
      <c r="K1401" s="63">
        <v>150567.79999999999</v>
      </c>
      <c r="T1401" s="1" t="e">
        <f>VLOOKUP(F:F,[1]PdC!$F$5:$AE$1164,31,0)</f>
        <v>#REF!</v>
      </c>
      <c r="W1401" s="33"/>
    </row>
    <row r="1402" spans="2:23" ht="15.6" customHeight="1" x14ac:dyDescent="0.25">
      <c r="B1402" s="29" t="s">
        <v>8</v>
      </c>
      <c r="C1402" s="70" t="s">
        <v>3152</v>
      </c>
      <c r="D1402" s="70">
        <v>76411000010</v>
      </c>
      <c r="E1402" s="30" t="s">
        <v>3170</v>
      </c>
      <c r="F1402" s="30" t="s">
        <v>3170</v>
      </c>
      <c r="G1402" s="31" t="s">
        <v>3171</v>
      </c>
      <c r="H1402" s="29" t="s">
        <v>18</v>
      </c>
      <c r="I1402" s="63">
        <v>148498.72</v>
      </c>
      <c r="J1402" s="63"/>
      <c r="K1402" s="63">
        <v>148498.72</v>
      </c>
      <c r="T1402" s="1" t="e">
        <f>VLOOKUP(F:F,[1]PdC!$F$5:$AE$1164,31,0)</f>
        <v>#REF!</v>
      </c>
      <c r="W1402" s="33"/>
    </row>
    <row r="1403" spans="2:23" ht="15.6" customHeight="1" x14ac:dyDescent="0.25">
      <c r="B1403" s="29" t="s">
        <v>8</v>
      </c>
      <c r="C1403" s="70" t="s">
        <v>3149</v>
      </c>
      <c r="D1403" s="70">
        <v>76411000015</v>
      </c>
      <c r="E1403" s="30" t="s">
        <v>3172</v>
      </c>
      <c r="F1403" s="30" t="s">
        <v>3172</v>
      </c>
      <c r="G1403" s="31" t="s">
        <v>3173</v>
      </c>
      <c r="H1403" s="29" t="s">
        <v>18</v>
      </c>
      <c r="I1403" s="63">
        <v>39540.449999999997</v>
      </c>
      <c r="J1403" s="63"/>
      <c r="K1403" s="63">
        <v>39540.449999999997</v>
      </c>
      <c r="T1403" s="1" t="e">
        <f>VLOOKUP(F:F,[1]PdC!$F$5:$AE$1164,31,0)</f>
        <v>#REF!</v>
      </c>
      <c r="W1403" s="33"/>
    </row>
    <row r="1404" spans="2:23" ht="15.6" customHeight="1" x14ac:dyDescent="0.25">
      <c r="B1404" s="29" t="s">
        <v>8</v>
      </c>
      <c r="C1404" s="70" t="s">
        <v>3163</v>
      </c>
      <c r="D1404" s="70">
        <v>76411000040</v>
      </c>
      <c r="E1404" s="30" t="s">
        <v>3174</v>
      </c>
      <c r="F1404" s="30" t="s">
        <v>3174</v>
      </c>
      <c r="G1404" s="31" t="s">
        <v>3175</v>
      </c>
      <c r="H1404" s="29" t="s">
        <v>18</v>
      </c>
      <c r="I1404" s="63">
        <v>3852.65</v>
      </c>
      <c r="J1404" s="63"/>
      <c r="K1404" s="63">
        <v>3852.65</v>
      </c>
      <c r="T1404" s="1" t="e">
        <f>VLOOKUP(F:F,[1]PdC!$F$5:$AE$1164,31,0)</f>
        <v>#REF!</v>
      </c>
      <c r="W1404" s="33"/>
    </row>
    <row r="1405" spans="2:23" ht="15.6" customHeight="1" x14ac:dyDescent="0.25">
      <c r="B1405" s="29" t="s">
        <v>8</v>
      </c>
      <c r="C1405" s="70" t="s">
        <v>2951</v>
      </c>
      <c r="D1405" s="70">
        <v>76411000060</v>
      </c>
      <c r="E1405" s="30" t="s">
        <v>3176</v>
      </c>
      <c r="F1405" s="30" t="s">
        <v>3176</v>
      </c>
      <c r="G1405" s="31" t="s">
        <v>3177</v>
      </c>
      <c r="H1405" s="29" t="s">
        <v>18</v>
      </c>
      <c r="I1405" s="63">
        <v>0</v>
      </c>
      <c r="J1405" s="63"/>
      <c r="K1405" s="63">
        <v>0</v>
      </c>
      <c r="T1405" s="1" t="e">
        <f>VLOOKUP(F:F,[1]PdC!$F$5:$AE$1164,31,0)</f>
        <v>#N/A</v>
      </c>
      <c r="W1405" s="33"/>
    </row>
    <row r="1406" spans="2:23" ht="15.6" customHeight="1" x14ac:dyDescent="0.25">
      <c r="B1406" s="106" t="s">
        <v>8</v>
      </c>
      <c r="C1406" s="24"/>
      <c r="D1406" s="24">
        <v>764125</v>
      </c>
      <c r="E1406" s="25" t="s">
        <v>3178</v>
      </c>
      <c r="F1406" s="25" t="s">
        <v>3178</v>
      </c>
      <c r="G1406" s="26" t="s">
        <v>3179</v>
      </c>
      <c r="H1406" s="106" t="s">
        <v>11</v>
      </c>
      <c r="I1406" s="27">
        <v>0</v>
      </c>
      <c r="J1406" s="27"/>
      <c r="K1406" s="27">
        <v>0</v>
      </c>
      <c r="T1406" s="1" t="e">
        <f>VLOOKUP(F:F,[1]PdC!$F$5:$AE$1164,31,0)</f>
        <v>#REF!</v>
      </c>
      <c r="W1406" s="33"/>
    </row>
    <row r="1407" spans="2:23" ht="15.6" customHeight="1" x14ac:dyDescent="0.25">
      <c r="B1407" s="29" t="s">
        <v>8</v>
      </c>
      <c r="C1407" s="70" t="s">
        <v>3180</v>
      </c>
      <c r="D1407" s="70">
        <v>76412500005</v>
      </c>
      <c r="E1407" s="30" t="s">
        <v>3181</v>
      </c>
      <c r="F1407" s="30" t="s">
        <v>3181</v>
      </c>
      <c r="G1407" s="31" t="s">
        <v>3182</v>
      </c>
      <c r="H1407" s="29" t="s">
        <v>18</v>
      </c>
      <c r="I1407" s="63">
        <v>0</v>
      </c>
      <c r="J1407" s="63"/>
      <c r="K1407" s="63">
        <v>0</v>
      </c>
      <c r="T1407" s="1" t="e">
        <f>VLOOKUP(F:F,[1]PdC!$F$5:$AE$1164,31,0)</f>
        <v>#REF!</v>
      </c>
      <c r="W1407" s="33"/>
    </row>
    <row r="1408" spans="2:23" ht="15.6" customHeight="1" x14ac:dyDescent="0.25">
      <c r="B1408" s="29" t="s">
        <v>8</v>
      </c>
      <c r="C1408" s="70" t="s">
        <v>3183</v>
      </c>
      <c r="D1408" s="70">
        <v>76412500010</v>
      </c>
      <c r="E1408" s="30" t="s">
        <v>3184</v>
      </c>
      <c r="F1408" s="30" t="s">
        <v>3184</v>
      </c>
      <c r="G1408" s="31" t="s">
        <v>3185</v>
      </c>
      <c r="H1408" s="29" t="s">
        <v>18</v>
      </c>
      <c r="I1408" s="63">
        <v>3336736.78</v>
      </c>
      <c r="J1408" s="63"/>
      <c r="K1408" s="63">
        <v>3336736.78</v>
      </c>
      <c r="T1408" s="1" t="e">
        <f>VLOOKUP(F:F,[1]PdC!$F$5:$AE$1164,31,0)</f>
        <v>#REF!</v>
      </c>
      <c r="W1408" s="33"/>
    </row>
    <row r="1409" spans="2:23" ht="15.6" customHeight="1" x14ac:dyDescent="0.25">
      <c r="B1409" s="29" t="s">
        <v>8</v>
      </c>
      <c r="C1409" s="70" t="s">
        <v>3186</v>
      </c>
      <c r="D1409" s="70">
        <v>76412500015</v>
      </c>
      <c r="E1409" s="30" t="s">
        <v>3187</v>
      </c>
      <c r="F1409" s="30" t="s">
        <v>3187</v>
      </c>
      <c r="G1409" s="31" t="s">
        <v>3188</v>
      </c>
      <c r="H1409" s="29" t="s">
        <v>18</v>
      </c>
      <c r="I1409" s="63">
        <v>0</v>
      </c>
      <c r="J1409" s="63"/>
      <c r="K1409" s="63">
        <v>0</v>
      </c>
      <c r="T1409" s="1" t="e">
        <f>VLOOKUP(F:F,[1]PdC!$F$5:$AE$1164,31,0)</f>
        <v>#REF!</v>
      </c>
      <c r="W1409" s="33"/>
    </row>
    <row r="1410" spans="2:23" ht="15.6" customHeight="1" x14ac:dyDescent="0.25">
      <c r="B1410" s="29" t="s">
        <v>8</v>
      </c>
      <c r="C1410" s="70" t="s">
        <v>3189</v>
      </c>
      <c r="D1410" s="70">
        <v>76412500020</v>
      </c>
      <c r="E1410" s="30" t="s">
        <v>3190</v>
      </c>
      <c r="F1410" s="30" t="s">
        <v>3190</v>
      </c>
      <c r="G1410" s="31" t="s">
        <v>3191</v>
      </c>
      <c r="H1410" s="29" t="s">
        <v>18</v>
      </c>
      <c r="I1410" s="63">
        <v>0</v>
      </c>
      <c r="J1410" s="63"/>
      <c r="K1410" s="63">
        <v>0</v>
      </c>
      <c r="T1410" s="1" t="e">
        <f>VLOOKUP(F:F,[1]PdC!$F$5:$AE$1164,31,0)</f>
        <v>#REF!</v>
      </c>
      <c r="W1410" s="33"/>
    </row>
    <row r="1411" spans="2:23" ht="15.6" customHeight="1" x14ac:dyDescent="0.25">
      <c r="B1411" s="29" t="s">
        <v>8</v>
      </c>
      <c r="C1411" s="70" t="s">
        <v>3192</v>
      </c>
      <c r="D1411" s="70">
        <v>76412500025</v>
      </c>
      <c r="E1411" s="30" t="s">
        <v>3193</v>
      </c>
      <c r="F1411" s="30" t="s">
        <v>3193</v>
      </c>
      <c r="G1411" s="31" t="s">
        <v>3194</v>
      </c>
      <c r="H1411" s="29" t="s">
        <v>18</v>
      </c>
      <c r="I1411" s="63">
        <v>0</v>
      </c>
      <c r="J1411" s="63"/>
      <c r="K1411" s="63">
        <v>0</v>
      </c>
      <c r="T1411" s="1" t="e">
        <f>VLOOKUP(F:F,[1]PdC!$F$5:$AE$1164,31,0)</f>
        <v>#REF!</v>
      </c>
      <c r="W1411" s="33"/>
    </row>
    <row r="1412" spans="2:23" ht="15.6" customHeight="1" x14ac:dyDescent="0.25">
      <c r="B1412" s="29" t="s">
        <v>8</v>
      </c>
      <c r="C1412" s="70" t="s">
        <v>3195</v>
      </c>
      <c r="D1412" s="70">
        <v>76412500030</v>
      </c>
      <c r="E1412" s="30" t="s">
        <v>3196</v>
      </c>
      <c r="F1412" s="30" t="s">
        <v>3196</v>
      </c>
      <c r="G1412" s="31" t="s">
        <v>3197</v>
      </c>
      <c r="H1412" s="29" t="s">
        <v>18</v>
      </c>
      <c r="I1412" s="63">
        <v>0</v>
      </c>
      <c r="J1412" s="63"/>
      <c r="K1412" s="63">
        <v>0</v>
      </c>
      <c r="T1412" s="1" t="e">
        <f>VLOOKUP(F:F,[1]PdC!$F$5:$AE$1164,31,0)</f>
        <v>#REF!</v>
      </c>
      <c r="W1412" s="33"/>
    </row>
    <row r="1413" spans="2:23" ht="15.6" customHeight="1" x14ac:dyDescent="0.25">
      <c r="B1413" s="29" t="s">
        <v>8</v>
      </c>
      <c r="C1413" s="70" t="s">
        <v>3198</v>
      </c>
      <c r="D1413" s="70">
        <v>76412500035</v>
      </c>
      <c r="E1413" s="30" t="s">
        <v>3199</v>
      </c>
      <c r="F1413" s="30" t="s">
        <v>3199</v>
      </c>
      <c r="G1413" s="31" t="s">
        <v>3200</v>
      </c>
      <c r="H1413" s="29" t="s">
        <v>18</v>
      </c>
      <c r="I1413" s="63">
        <v>0</v>
      </c>
      <c r="J1413" s="63"/>
      <c r="K1413" s="63">
        <v>0</v>
      </c>
      <c r="T1413" s="1" t="e">
        <f>VLOOKUP(F:F,[1]PdC!$F$5:$AE$1164,31,0)</f>
        <v>#REF!</v>
      </c>
      <c r="W1413" s="33"/>
    </row>
    <row r="1414" spans="2:23" ht="15.6" customHeight="1" x14ac:dyDescent="0.25">
      <c r="B1414" s="64" t="s">
        <v>8</v>
      </c>
      <c r="C1414" s="65"/>
      <c r="D1414" s="65">
        <v>767</v>
      </c>
      <c r="E1414" s="66" t="s">
        <v>3201</v>
      </c>
      <c r="F1414" s="66" t="s">
        <v>3201</v>
      </c>
      <c r="G1414" s="67" t="s">
        <v>3202</v>
      </c>
      <c r="H1414" s="67" t="s">
        <v>11</v>
      </c>
      <c r="I1414" s="68">
        <v>0</v>
      </c>
      <c r="J1414" s="68"/>
      <c r="K1414" s="68">
        <v>0</v>
      </c>
      <c r="T1414" s="1" t="e">
        <f>VLOOKUP(F:F,[1]PdC!$F$5:$AE$1164,31,0)</f>
        <v>#REF!</v>
      </c>
      <c r="W1414" s="33"/>
    </row>
    <row r="1415" spans="2:23" ht="15.6" customHeight="1" x14ac:dyDescent="0.25">
      <c r="B1415" s="106" t="s">
        <v>8</v>
      </c>
      <c r="C1415" s="24"/>
      <c r="D1415" s="24">
        <v>767100</v>
      </c>
      <c r="E1415" s="25" t="s">
        <v>3203</v>
      </c>
      <c r="F1415" s="25" t="s">
        <v>3203</v>
      </c>
      <c r="G1415" s="26" t="s">
        <v>3202</v>
      </c>
      <c r="H1415" s="106" t="s">
        <v>11</v>
      </c>
      <c r="I1415" s="27">
        <v>0</v>
      </c>
      <c r="J1415" s="27"/>
      <c r="K1415" s="27">
        <v>0</v>
      </c>
      <c r="T1415" s="1" t="e">
        <f>VLOOKUP(F:F,[1]PdC!$F$5:$AE$1164,31,0)</f>
        <v>#REF!</v>
      </c>
      <c r="W1415" s="33"/>
    </row>
    <row r="1416" spans="2:23" ht="15.6" customHeight="1" x14ac:dyDescent="0.25">
      <c r="B1416" s="29" t="s">
        <v>8</v>
      </c>
      <c r="C1416" s="70" t="s">
        <v>3204</v>
      </c>
      <c r="D1416" s="70">
        <v>76710000005</v>
      </c>
      <c r="E1416" s="30" t="s">
        <v>3205</v>
      </c>
      <c r="F1416" s="30" t="s">
        <v>3205</v>
      </c>
      <c r="G1416" s="31" t="s">
        <v>3206</v>
      </c>
      <c r="H1416" s="29" t="s">
        <v>18</v>
      </c>
      <c r="I1416" s="63">
        <v>0</v>
      </c>
      <c r="J1416" s="63"/>
      <c r="K1416" s="63">
        <v>0</v>
      </c>
      <c r="T1416" s="1" t="e">
        <f>VLOOKUP(F:F,[1]PdC!$F$5:$AE$1164,31,0)</f>
        <v>#REF!</v>
      </c>
      <c r="W1416" s="33"/>
    </row>
    <row r="1417" spans="2:23" ht="15.6" customHeight="1" x14ac:dyDescent="0.25">
      <c r="B1417" s="29" t="s">
        <v>8</v>
      </c>
      <c r="C1417" s="70" t="s">
        <v>3031</v>
      </c>
      <c r="D1417" s="70">
        <v>76710000010</v>
      </c>
      <c r="E1417" s="30" t="s">
        <v>3207</v>
      </c>
      <c r="F1417" s="30" t="s">
        <v>3207</v>
      </c>
      <c r="G1417" s="31" t="s">
        <v>3208</v>
      </c>
      <c r="H1417" s="29" t="s">
        <v>18</v>
      </c>
      <c r="I1417" s="63">
        <v>4436.28</v>
      </c>
      <c r="J1417" s="63"/>
      <c r="K1417" s="63">
        <v>4436.28</v>
      </c>
      <c r="T1417" s="1" t="e">
        <f>VLOOKUP(F:F,[1]PdC!$F$5:$AE$1164,31,0)</f>
        <v>#REF!</v>
      </c>
      <c r="W1417" s="33"/>
    </row>
    <row r="1418" spans="2:23" ht="15.6" customHeight="1" x14ac:dyDescent="0.25">
      <c r="B1418" s="29" t="s">
        <v>8</v>
      </c>
      <c r="C1418" s="70" t="s">
        <v>2951</v>
      </c>
      <c r="D1418" s="70">
        <v>76710000012</v>
      </c>
      <c r="E1418" s="30" t="s">
        <v>3209</v>
      </c>
      <c r="F1418" s="30" t="s">
        <v>3209</v>
      </c>
      <c r="G1418" s="31" t="s">
        <v>3210</v>
      </c>
      <c r="H1418" s="29" t="s">
        <v>18</v>
      </c>
      <c r="I1418" s="63">
        <v>0</v>
      </c>
      <c r="J1418" s="63"/>
      <c r="K1418" s="63">
        <v>0</v>
      </c>
      <c r="T1418" s="1" t="e">
        <f>VLOOKUP(F:F,[1]PdC!$F$5:$AE$1164,31,0)</f>
        <v>#REF!</v>
      </c>
      <c r="W1418" s="33"/>
    </row>
    <row r="1419" spans="2:23" ht="15.6" customHeight="1" x14ac:dyDescent="0.25">
      <c r="B1419" s="29" t="s">
        <v>8</v>
      </c>
      <c r="C1419" s="70" t="s">
        <v>3211</v>
      </c>
      <c r="D1419" s="70">
        <v>76710000020</v>
      </c>
      <c r="E1419" s="30" t="s">
        <v>3212</v>
      </c>
      <c r="F1419" s="30" t="s">
        <v>3212</v>
      </c>
      <c r="G1419" s="31" t="s">
        <v>3213</v>
      </c>
      <c r="H1419" s="29" t="s">
        <v>18</v>
      </c>
      <c r="I1419" s="63">
        <v>281448.13</v>
      </c>
      <c r="J1419" s="63"/>
      <c r="K1419" s="63">
        <v>281448.13</v>
      </c>
      <c r="T1419" s="1" t="e">
        <f>VLOOKUP(F:F,[1]PdC!$F$5:$AE$1164,31,0)</f>
        <v>#REF!</v>
      </c>
      <c r="W1419" s="33"/>
    </row>
    <row r="1420" spans="2:23" ht="15.6" customHeight="1" x14ac:dyDescent="0.25">
      <c r="B1420" s="29" t="s">
        <v>8</v>
      </c>
      <c r="C1420" s="70" t="s">
        <v>3211</v>
      </c>
      <c r="D1420" s="70">
        <v>76710000025</v>
      </c>
      <c r="E1420" s="30" t="s">
        <v>3214</v>
      </c>
      <c r="F1420" s="30" t="s">
        <v>3214</v>
      </c>
      <c r="G1420" s="31" t="s">
        <v>3215</v>
      </c>
      <c r="H1420" s="29" t="s">
        <v>18</v>
      </c>
      <c r="I1420" s="63">
        <v>182448.65</v>
      </c>
      <c r="J1420" s="63"/>
      <c r="K1420" s="63">
        <v>182448.65</v>
      </c>
      <c r="T1420" s="1" t="e">
        <f>VLOOKUP(F:F,[1]PdC!$F$5:$AE$1164,31,0)</f>
        <v>#REF!</v>
      </c>
      <c r="W1420" s="33"/>
    </row>
    <row r="1421" spans="2:23" ht="15.6" customHeight="1" x14ac:dyDescent="0.25">
      <c r="B1421" s="29" t="s">
        <v>8</v>
      </c>
      <c r="C1421" s="70" t="s">
        <v>3204</v>
      </c>
      <c r="D1421" s="70">
        <v>76710000030</v>
      </c>
      <c r="E1421" s="30" t="s">
        <v>3216</v>
      </c>
      <c r="F1421" s="30" t="s">
        <v>3216</v>
      </c>
      <c r="G1421" s="31" t="s">
        <v>3217</v>
      </c>
      <c r="H1421" s="29" t="s">
        <v>18</v>
      </c>
      <c r="I1421" s="63">
        <v>291703.78000000003</v>
      </c>
      <c r="J1421" s="63"/>
      <c r="K1421" s="63">
        <v>291703.78000000003</v>
      </c>
      <c r="T1421" s="1" t="e">
        <f>VLOOKUP(F:F,[1]PdC!$F$5:$AE$1164,31,0)</f>
        <v>#REF!</v>
      </c>
      <c r="W1421" s="33"/>
    </row>
    <row r="1422" spans="2:23" ht="15.6" customHeight="1" x14ac:dyDescent="0.25">
      <c r="B1422" s="29" t="s">
        <v>8</v>
      </c>
      <c r="C1422" s="70" t="s">
        <v>3204</v>
      </c>
      <c r="D1422" s="70">
        <v>76710000031</v>
      </c>
      <c r="E1422" s="94" t="s">
        <v>3218</v>
      </c>
      <c r="F1422" s="94" t="s">
        <v>3218</v>
      </c>
      <c r="G1422" s="31" t="s">
        <v>3219</v>
      </c>
      <c r="H1422" s="29" t="s">
        <v>18</v>
      </c>
      <c r="I1422" s="63">
        <v>14670</v>
      </c>
      <c r="J1422" s="63"/>
      <c r="K1422" s="63">
        <v>14670</v>
      </c>
      <c r="T1422" s="1" t="e">
        <f>VLOOKUP(F:F,[1]PdC!$F$5:$AE$1164,31,0)</f>
        <v>#REF!</v>
      </c>
      <c r="W1422" s="33"/>
    </row>
    <row r="1423" spans="2:23" ht="15.6" customHeight="1" x14ac:dyDescent="0.25">
      <c r="B1423" s="29" t="s">
        <v>8</v>
      </c>
      <c r="C1423" s="70" t="s">
        <v>3220</v>
      </c>
      <c r="D1423" s="70">
        <v>76710000035</v>
      </c>
      <c r="E1423" s="30" t="s">
        <v>3221</v>
      </c>
      <c r="F1423" s="30" t="s">
        <v>3221</v>
      </c>
      <c r="G1423" s="31" t="s">
        <v>3222</v>
      </c>
      <c r="H1423" s="29" t="s">
        <v>18</v>
      </c>
      <c r="I1423" s="63">
        <v>0</v>
      </c>
      <c r="J1423" s="63"/>
      <c r="K1423" s="63">
        <v>0</v>
      </c>
      <c r="T1423" s="1" t="e">
        <f>VLOOKUP(F:F,[1]PdC!$F$5:$AE$1164,31,0)</f>
        <v>#REF!</v>
      </c>
      <c r="W1423" s="33"/>
    </row>
    <row r="1424" spans="2:23" ht="15.6" customHeight="1" x14ac:dyDescent="0.25">
      <c r="B1424" s="29" t="s">
        <v>8</v>
      </c>
      <c r="C1424" s="70" t="s">
        <v>3223</v>
      </c>
      <c r="D1424" s="70">
        <v>76710000040</v>
      </c>
      <c r="E1424" s="30" t="s">
        <v>3224</v>
      </c>
      <c r="F1424" s="30" t="s">
        <v>3224</v>
      </c>
      <c r="G1424" s="31" t="s">
        <v>3225</v>
      </c>
      <c r="H1424" s="29" t="s">
        <v>18</v>
      </c>
      <c r="I1424" s="63">
        <v>0</v>
      </c>
      <c r="J1424" s="63"/>
      <c r="K1424" s="63">
        <v>0</v>
      </c>
      <c r="T1424" s="1" t="e">
        <f>VLOOKUP(F:F,[1]PdC!$F$5:$AE$1164,31,0)</f>
        <v>#REF!</v>
      </c>
      <c r="W1424" s="33"/>
    </row>
    <row r="1425" spans="2:23" ht="15.6" customHeight="1" x14ac:dyDescent="0.25">
      <c r="B1425" s="29" t="s">
        <v>8</v>
      </c>
      <c r="C1425" s="70" t="s">
        <v>3226</v>
      </c>
      <c r="D1425" s="70">
        <v>76710000045</v>
      </c>
      <c r="E1425" s="30" t="s">
        <v>3227</v>
      </c>
      <c r="F1425" s="30" t="s">
        <v>3227</v>
      </c>
      <c r="G1425" s="31" t="s">
        <v>3228</v>
      </c>
      <c r="H1425" s="29" t="s">
        <v>18</v>
      </c>
      <c r="I1425" s="63">
        <v>70000</v>
      </c>
      <c r="J1425" s="63"/>
      <c r="K1425" s="63">
        <v>70000</v>
      </c>
      <c r="T1425" s="1" t="e">
        <f>VLOOKUP(F:F,[1]PdC!$F$5:$AE$1164,31,0)</f>
        <v>#REF!</v>
      </c>
      <c r="W1425" s="33"/>
    </row>
    <row r="1426" spans="2:23" ht="15.6" customHeight="1" x14ac:dyDescent="0.25">
      <c r="B1426" s="29" t="s">
        <v>8</v>
      </c>
      <c r="C1426" s="70" t="s">
        <v>3229</v>
      </c>
      <c r="D1426" s="70">
        <v>76710000050</v>
      </c>
      <c r="E1426" s="30" t="s">
        <v>3230</v>
      </c>
      <c r="F1426" s="30" t="s">
        <v>3230</v>
      </c>
      <c r="G1426" s="31" t="s">
        <v>3231</v>
      </c>
      <c r="H1426" s="29" t="s">
        <v>18</v>
      </c>
      <c r="I1426" s="63">
        <v>0</v>
      </c>
      <c r="J1426" s="63"/>
      <c r="K1426" s="63">
        <v>0</v>
      </c>
      <c r="T1426" s="1" t="e">
        <f>VLOOKUP(F:F,[1]PdC!$F$5:$AE$1164,31,0)</f>
        <v>#REF!</v>
      </c>
      <c r="W1426" s="33"/>
    </row>
    <row r="1427" spans="2:23" ht="15.6" customHeight="1" x14ac:dyDescent="0.25">
      <c r="B1427" s="29" t="s">
        <v>8</v>
      </c>
      <c r="C1427" s="70" t="s">
        <v>3232</v>
      </c>
      <c r="D1427" s="70">
        <v>76710000065</v>
      </c>
      <c r="E1427" s="30" t="s">
        <v>3233</v>
      </c>
      <c r="F1427" s="30" t="s">
        <v>3233</v>
      </c>
      <c r="G1427" s="31" t="s">
        <v>3234</v>
      </c>
      <c r="H1427" s="29" t="s">
        <v>18</v>
      </c>
      <c r="I1427" s="63">
        <v>151935.17000000001</v>
      </c>
      <c r="J1427" s="63"/>
      <c r="K1427" s="63">
        <v>151935.17000000001</v>
      </c>
      <c r="T1427" s="1" t="e">
        <f>VLOOKUP(F:F,[1]PdC!$F$5:$AE$1164,31,0)</f>
        <v>#REF!</v>
      </c>
      <c r="W1427" s="33"/>
    </row>
    <row r="1428" spans="2:23" ht="15.6" customHeight="1" x14ac:dyDescent="0.25">
      <c r="B1428" s="29" t="s">
        <v>8</v>
      </c>
      <c r="C1428" s="70" t="s">
        <v>3211</v>
      </c>
      <c r="D1428" s="70">
        <v>76710000080</v>
      </c>
      <c r="E1428" s="30" t="s">
        <v>3235</v>
      </c>
      <c r="F1428" s="30" t="s">
        <v>3235</v>
      </c>
      <c r="G1428" s="31" t="s">
        <v>3236</v>
      </c>
      <c r="H1428" s="29" t="s">
        <v>18</v>
      </c>
      <c r="I1428" s="63">
        <v>0</v>
      </c>
      <c r="J1428" s="63"/>
      <c r="K1428" s="63">
        <v>0</v>
      </c>
      <c r="T1428" s="1" t="e">
        <f>VLOOKUP(F:F,[1]PdC!$F$5:$AE$1164,31,0)</f>
        <v>#REF!</v>
      </c>
      <c r="W1428" s="33"/>
    </row>
    <row r="1429" spans="2:23" ht="15.6" customHeight="1" x14ac:dyDescent="0.25">
      <c r="B1429" s="29" t="s">
        <v>8</v>
      </c>
      <c r="C1429" s="70" t="s">
        <v>3237</v>
      </c>
      <c r="D1429" s="70">
        <v>76710000085</v>
      </c>
      <c r="E1429" s="30" t="s">
        <v>3238</v>
      </c>
      <c r="F1429" s="30" t="s">
        <v>3238</v>
      </c>
      <c r="G1429" s="31" t="s">
        <v>3239</v>
      </c>
      <c r="H1429" s="29" t="s">
        <v>18</v>
      </c>
      <c r="I1429" s="63">
        <v>0</v>
      </c>
      <c r="J1429" s="63"/>
      <c r="K1429" s="63">
        <v>0</v>
      </c>
      <c r="T1429" s="1" t="e">
        <f>VLOOKUP(F:F,[1]PdC!$F$5:$AE$1164,31,0)</f>
        <v>#REF!</v>
      </c>
      <c r="W1429" s="33"/>
    </row>
    <row r="1430" spans="2:23" ht="15.6" customHeight="1" x14ac:dyDescent="0.25">
      <c r="B1430" s="29" t="s">
        <v>8</v>
      </c>
      <c r="C1430" s="70" t="s">
        <v>3240</v>
      </c>
      <c r="D1430" s="70">
        <v>76710000086</v>
      </c>
      <c r="E1430" s="30" t="s">
        <v>3241</v>
      </c>
      <c r="F1430" s="30" t="s">
        <v>3241</v>
      </c>
      <c r="G1430" s="31" t="s">
        <v>3242</v>
      </c>
      <c r="H1430" s="29" t="s">
        <v>18</v>
      </c>
      <c r="I1430" s="63">
        <v>0</v>
      </c>
      <c r="J1430" s="63"/>
      <c r="K1430" s="63">
        <v>0</v>
      </c>
      <c r="T1430" s="1" t="e">
        <f>VLOOKUP(F:F,[1]PdC!$F$5:$AE$1164,31,0)</f>
        <v>#REF!</v>
      </c>
      <c r="W1430" s="33"/>
    </row>
    <row r="1431" spans="2:23" ht="15.6" customHeight="1" x14ac:dyDescent="0.25">
      <c r="B1431" s="29" t="s">
        <v>8</v>
      </c>
      <c r="C1431" s="70" t="s">
        <v>3243</v>
      </c>
      <c r="D1431" s="70">
        <v>76710000090</v>
      </c>
      <c r="E1431" s="30" t="s">
        <v>3244</v>
      </c>
      <c r="F1431" s="30" t="s">
        <v>3244</v>
      </c>
      <c r="G1431" s="31" t="s">
        <v>3245</v>
      </c>
      <c r="H1431" s="29" t="s">
        <v>18</v>
      </c>
      <c r="I1431" s="63">
        <v>0</v>
      </c>
      <c r="J1431" s="63"/>
      <c r="K1431" s="63">
        <v>0</v>
      </c>
      <c r="T1431" s="1" t="e">
        <f>VLOOKUP(F:F,[1]PdC!$F$5:$AE$1164,31,0)</f>
        <v>#REF!</v>
      </c>
      <c r="W1431" s="33"/>
    </row>
    <row r="1432" spans="2:23" ht="15.6" customHeight="1" x14ac:dyDescent="0.25">
      <c r="B1432" s="29" t="s">
        <v>8</v>
      </c>
      <c r="C1432" s="70" t="s">
        <v>3246</v>
      </c>
      <c r="D1432" s="70">
        <v>76710000095</v>
      </c>
      <c r="E1432" s="30" t="s">
        <v>3247</v>
      </c>
      <c r="F1432" s="30" t="s">
        <v>3247</v>
      </c>
      <c r="G1432" s="31" t="s">
        <v>3248</v>
      </c>
      <c r="H1432" s="29" t="s">
        <v>18</v>
      </c>
      <c r="I1432" s="63">
        <v>0</v>
      </c>
      <c r="J1432" s="63"/>
      <c r="K1432" s="63">
        <v>0</v>
      </c>
      <c r="T1432" s="1" t="e">
        <f>VLOOKUP(F:F,[1]PdC!$F$5:$AE$1164,31,0)</f>
        <v>#REF!</v>
      </c>
      <c r="W1432" s="33"/>
    </row>
    <row r="1433" spans="2:23" ht="15.6" customHeight="1" x14ac:dyDescent="0.25">
      <c r="B1433" s="29" t="s">
        <v>8</v>
      </c>
      <c r="C1433" s="70" t="s">
        <v>3249</v>
      </c>
      <c r="D1433" s="70">
        <v>76710000105</v>
      </c>
      <c r="E1433" s="30" t="s">
        <v>3250</v>
      </c>
      <c r="F1433" s="30" t="s">
        <v>3250</v>
      </c>
      <c r="G1433" s="31" t="s">
        <v>3251</v>
      </c>
      <c r="H1433" s="29" t="s">
        <v>18</v>
      </c>
      <c r="I1433" s="63">
        <v>0</v>
      </c>
      <c r="J1433" s="63"/>
      <c r="K1433" s="63">
        <v>0</v>
      </c>
      <c r="T1433" s="1" t="e">
        <f>VLOOKUP(F:F,[1]PdC!$F$5:$AE$1164,31,0)</f>
        <v>#REF!</v>
      </c>
      <c r="W1433" s="33"/>
    </row>
    <row r="1434" spans="2:23" ht="15.6" customHeight="1" x14ac:dyDescent="0.25">
      <c r="B1434" s="29" t="s">
        <v>8</v>
      </c>
      <c r="C1434" s="70" t="s">
        <v>3252</v>
      </c>
      <c r="D1434" s="70">
        <v>76710000110</v>
      </c>
      <c r="E1434" s="30" t="s">
        <v>3253</v>
      </c>
      <c r="F1434" s="30" t="s">
        <v>3253</v>
      </c>
      <c r="G1434" s="31" t="s">
        <v>3254</v>
      </c>
      <c r="H1434" s="29" t="s">
        <v>18</v>
      </c>
      <c r="I1434" s="63">
        <v>6106000</v>
      </c>
      <c r="J1434" s="63"/>
      <c r="K1434" s="63">
        <v>6106000</v>
      </c>
      <c r="T1434" s="1" t="e">
        <f>VLOOKUP(F:F,[1]PdC!$F$5:$AE$1164,31,0)</f>
        <v>#REF!</v>
      </c>
      <c r="W1434" s="33"/>
    </row>
    <row r="1435" spans="2:23" ht="15.6" customHeight="1" x14ac:dyDescent="0.25">
      <c r="B1435" s="29" t="s">
        <v>8</v>
      </c>
      <c r="C1435" s="70" t="s">
        <v>3255</v>
      </c>
      <c r="D1435" s="70">
        <v>76710000115</v>
      </c>
      <c r="E1435" s="30" t="s">
        <v>3256</v>
      </c>
      <c r="F1435" s="30" t="s">
        <v>3256</v>
      </c>
      <c r="G1435" s="31" t="s">
        <v>3257</v>
      </c>
      <c r="H1435" s="29" t="s">
        <v>18</v>
      </c>
      <c r="I1435" s="63">
        <v>2544000</v>
      </c>
      <c r="J1435" s="63"/>
      <c r="K1435" s="63">
        <v>2544000</v>
      </c>
      <c r="T1435" s="1" t="e">
        <f>VLOOKUP(F:F,[1]PdC!$F$5:$AE$1164,31,0)</f>
        <v>#REF!</v>
      </c>
      <c r="W1435" s="33"/>
    </row>
    <row r="1436" spans="2:23" ht="15.6" customHeight="1" x14ac:dyDescent="0.25">
      <c r="B1436" s="29" t="s">
        <v>8</v>
      </c>
      <c r="C1436" s="70" t="s">
        <v>3258</v>
      </c>
      <c r="D1436" s="70">
        <v>76710000120</v>
      </c>
      <c r="E1436" s="30" t="s">
        <v>3259</v>
      </c>
      <c r="F1436" s="30" t="s">
        <v>3259</v>
      </c>
      <c r="G1436" s="31" t="s">
        <v>3260</v>
      </c>
      <c r="H1436" s="29" t="s">
        <v>18</v>
      </c>
      <c r="I1436" s="63">
        <v>0</v>
      </c>
      <c r="J1436" s="63"/>
      <c r="K1436" s="63">
        <v>0</v>
      </c>
      <c r="T1436" s="1" t="e">
        <f>VLOOKUP(F:F,[1]PdC!$F$5:$AE$1164,31,0)</f>
        <v>#REF!</v>
      </c>
      <c r="W1436" s="33"/>
    </row>
    <row r="1437" spans="2:23" ht="15.6" customHeight="1" x14ac:dyDescent="0.25">
      <c r="B1437" s="64" t="s">
        <v>8</v>
      </c>
      <c r="C1437" s="65"/>
      <c r="D1437" s="65">
        <v>770</v>
      </c>
      <c r="E1437" s="66" t="s">
        <v>3261</v>
      </c>
      <c r="F1437" s="66" t="s">
        <v>3261</v>
      </c>
      <c r="G1437" s="67" t="s">
        <v>3262</v>
      </c>
      <c r="H1437" s="67" t="s">
        <v>11</v>
      </c>
      <c r="I1437" s="68">
        <v>0</v>
      </c>
      <c r="J1437" s="68"/>
      <c r="K1437" s="68">
        <v>0</v>
      </c>
      <c r="T1437" s="1" t="e">
        <f>VLOOKUP(F:F,[1]PdC!$F$5:$AE$1164,31,0)</f>
        <v>#REF!</v>
      </c>
      <c r="W1437" s="33"/>
    </row>
    <row r="1438" spans="2:23" ht="15.6" customHeight="1" x14ac:dyDescent="0.25">
      <c r="B1438" s="23" t="s">
        <v>8</v>
      </c>
      <c r="C1438" s="24"/>
      <c r="D1438" s="24">
        <v>770100</v>
      </c>
      <c r="E1438" s="25" t="s">
        <v>3263</v>
      </c>
      <c r="F1438" s="25" t="s">
        <v>3263</v>
      </c>
      <c r="G1438" s="26" t="s">
        <v>3262</v>
      </c>
      <c r="H1438" s="26" t="s">
        <v>11</v>
      </c>
      <c r="I1438" s="27">
        <v>0</v>
      </c>
      <c r="J1438" s="27"/>
      <c r="K1438" s="27">
        <v>0</v>
      </c>
      <c r="T1438" s="1" t="e">
        <f>VLOOKUP(F:F,[1]PdC!$F$5:$AE$1164,31,0)</f>
        <v>#REF!</v>
      </c>
      <c r="W1438" s="33"/>
    </row>
    <row r="1439" spans="2:23" ht="15.6" customHeight="1" x14ac:dyDescent="0.25">
      <c r="B1439" s="29" t="s">
        <v>14</v>
      </c>
      <c r="C1439" s="70" t="s">
        <v>3264</v>
      </c>
      <c r="D1439" s="70">
        <v>77010000015</v>
      </c>
      <c r="E1439" s="30" t="s">
        <v>3265</v>
      </c>
      <c r="F1439" s="30" t="s">
        <v>3265</v>
      </c>
      <c r="G1439" s="31" t="s">
        <v>3266</v>
      </c>
      <c r="H1439" s="29" t="s">
        <v>18</v>
      </c>
      <c r="I1439" s="63">
        <v>3323955.41</v>
      </c>
      <c r="J1439" s="63"/>
      <c r="K1439" s="63">
        <v>3323955.41</v>
      </c>
      <c r="T1439" s="1" t="e">
        <f>VLOOKUP(F:F,[1]PdC!$F$5:$AE$1164,31,0)</f>
        <v>#REF!</v>
      </c>
      <c r="W1439" s="33"/>
    </row>
    <row r="1440" spans="2:23" ht="15.6" customHeight="1" x14ac:dyDescent="0.25">
      <c r="B1440" s="29" t="s">
        <v>14</v>
      </c>
      <c r="C1440" s="70" t="s">
        <v>3267</v>
      </c>
      <c r="D1440" s="70">
        <v>77010000020</v>
      </c>
      <c r="E1440" s="30" t="s">
        <v>3268</v>
      </c>
      <c r="F1440" s="30" t="s">
        <v>3268</v>
      </c>
      <c r="G1440" s="31" t="s">
        <v>3269</v>
      </c>
      <c r="H1440" s="29" t="s">
        <v>18</v>
      </c>
      <c r="I1440" s="63">
        <v>0</v>
      </c>
      <c r="J1440" s="63"/>
      <c r="K1440" s="63">
        <v>0</v>
      </c>
      <c r="T1440" s="1" t="e">
        <f>VLOOKUP(F:F,[1]PdC!$F$5:$AE$1164,31,0)</f>
        <v>#REF!</v>
      </c>
      <c r="W1440" s="33"/>
    </row>
    <row r="1441" spans="2:23" ht="15.6" customHeight="1" x14ac:dyDescent="0.25">
      <c r="B1441" s="29" t="s">
        <v>8</v>
      </c>
      <c r="C1441" s="70" t="s">
        <v>3270</v>
      </c>
      <c r="D1441" s="70">
        <v>77010000025</v>
      </c>
      <c r="E1441" s="30" t="s">
        <v>3271</v>
      </c>
      <c r="F1441" s="30" t="s">
        <v>3271</v>
      </c>
      <c r="G1441" s="31" t="s">
        <v>3272</v>
      </c>
      <c r="H1441" s="29" t="s">
        <v>18</v>
      </c>
      <c r="I1441" s="63">
        <v>25000</v>
      </c>
      <c r="J1441" s="63"/>
      <c r="K1441" s="63">
        <v>25000</v>
      </c>
      <c r="T1441" s="1" t="e">
        <f>VLOOKUP(F:F,[1]PdC!$F$5:$AE$1164,31,0)</f>
        <v>#REF!</v>
      </c>
      <c r="W1441" s="33"/>
    </row>
    <row r="1442" spans="2:23" ht="15.6" customHeight="1" x14ac:dyDescent="0.25">
      <c r="B1442" s="64" t="s">
        <v>8</v>
      </c>
      <c r="C1442" s="65"/>
      <c r="D1442" s="65">
        <v>773</v>
      </c>
      <c r="E1442" s="66" t="s">
        <v>3273</v>
      </c>
      <c r="F1442" s="66" t="s">
        <v>3273</v>
      </c>
      <c r="G1442" s="67" t="s">
        <v>3274</v>
      </c>
      <c r="H1442" s="67" t="s">
        <v>11</v>
      </c>
      <c r="I1442" s="68">
        <v>0</v>
      </c>
      <c r="J1442" s="68"/>
      <c r="K1442" s="68">
        <v>0</v>
      </c>
      <c r="T1442" s="1" t="e">
        <f>VLOOKUP(F:F,[1]PdC!$F$5:$AE$1164,31,0)</f>
        <v>#REF!</v>
      </c>
      <c r="W1442" s="33"/>
    </row>
    <row r="1443" spans="2:23" ht="15.6" customHeight="1" x14ac:dyDescent="0.25">
      <c r="B1443" s="23" t="s">
        <v>8</v>
      </c>
      <c r="C1443" s="24"/>
      <c r="D1443" s="24">
        <v>773100</v>
      </c>
      <c r="E1443" s="25" t="s">
        <v>3275</v>
      </c>
      <c r="F1443" s="25" t="s">
        <v>3275</v>
      </c>
      <c r="G1443" s="26" t="s">
        <v>3276</v>
      </c>
      <c r="H1443" s="26" t="s">
        <v>11</v>
      </c>
      <c r="I1443" s="27">
        <v>0</v>
      </c>
      <c r="J1443" s="27"/>
      <c r="K1443" s="27">
        <v>0</v>
      </c>
      <c r="T1443" s="1" t="e">
        <f>VLOOKUP(F:F,[1]PdC!$F$5:$AE$1164,31,0)</f>
        <v>#REF!</v>
      </c>
      <c r="W1443" s="33"/>
    </row>
    <row r="1444" spans="2:23" ht="15.6" customHeight="1" x14ac:dyDescent="0.25">
      <c r="B1444" s="29" t="s">
        <v>8</v>
      </c>
      <c r="C1444" s="70" t="s">
        <v>3277</v>
      </c>
      <c r="D1444" s="70">
        <v>77310000005</v>
      </c>
      <c r="E1444" s="30" t="s">
        <v>3278</v>
      </c>
      <c r="F1444" s="30" t="s">
        <v>3278</v>
      </c>
      <c r="G1444" s="31" t="s">
        <v>3279</v>
      </c>
      <c r="H1444" s="29" t="s">
        <v>18</v>
      </c>
      <c r="I1444" s="63">
        <v>1314911.29</v>
      </c>
      <c r="J1444" s="63"/>
      <c r="K1444" s="63">
        <v>1314911.29</v>
      </c>
      <c r="T1444" s="1" t="e">
        <f>VLOOKUP(F:F,[1]PdC!$F$5:$AE$1164,31,0)</f>
        <v>#REF!</v>
      </c>
      <c r="W1444" s="33"/>
    </row>
    <row r="1445" spans="2:23" ht="15.6" customHeight="1" x14ac:dyDescent="0.25">
      <c r="B1445" s="29" t="s">
        <v>8</v>
      </c>
      <c r="C1445" s="70" t="s">
        <v>3280</v>
      </c>
      <c r="D1445" s="70">
        <v>77310000020</v>
      </c>
      <c r="E1445" s="30" t="s">
        <v>3281</v>
      </c>
      <c r="F1445" s="30" t="s">
        <v>3281</v>
      </c>
      <c r="G1445" s="31" t="s">
        <v>3282</v>
      </c>
      <c r="H1445" s="29" t="s">
        <v>18</v>
      </c>
      <c r="I1445" s="63">
        <v>1880859.38</v>
      </c>
      <c r="J1445" s="63"/>
      <c r="K1445" s="63">
        <v>1880859.38</v>
      </c>
      <c r="T1445" s="1" t="e">
        <f>VLOOKUP(F:F,[1]PdC!$F$5:$AE$1164,31,0)</f>
        <v>#REF!</v>
      </c>
      <c r="W1445" s="33"/>
    </row>
    <row r="1446" spans="2:23" ht="15.6" customHeight="1" x14ac:dyDescent="0.25">
      <c r="B1446" s="29" t="s">
        <v>8</v>
      </c>
      <c r="C1446" s="70" t="s">
        <v>3283</v>
      </c>
      <c r="D1446" s="70">
        <v>77310000025</v>
      </c>
      <c r="E1446" s="30" t="s">
        <v>3284</v>
      </c>
      <c r="F1446" s="30" t="s">
        <v>3284</v>
      </c>
      <c r="G1446" s="31" t="s">
        <v>3285</v>
      </c>
      <c r="H1446" s="29" t="s">
        <v>18</v>
      </c>
      <c r="I1446" s="63">
        <v>0</v>
      </c>
      <c r="J1446" s="63"/>
      <c r="K1446" s="63">
        <v>0</v>
      </c>
      <c r="T1446" s="1" t="e">
        <f>VLOOKUP(F:F,[1]PdC!$F$5:$AE$1164,31,0)</f>
        <v>#REF!</v>
      </c>
      <c r="W1446" s="33"/>
    </row>
    <row r="1447" spans="2:23" ht="15.6" customHeight="1" x14ac:dyDescent="0.25">
      <c r="B1447" s="29" t="s">
        <v>8</v>
      </c>
      <c r="C1447" s="70" t="s">
        <v>3286</v>
      </c>
      <c r="D1447" s="70">
        <v>77310000030</v>
      </c>
      <c r="E1447" s="30" t="s">
        <v>3287</v>
      </c>
      <c r="F1447" s="30" t="s">
        <v>3287</v>
      </c>
      <c r="G1447" s="31" t="s">
        <v>3288</v>
      </c>
      <c r="H1447" s="29" t="s">
        <v>18</v>
      </c>
      <c r="I1447" s="63">
        <v>5297915.26</v>
      </c>
      <c r="J1447" s="63"/>
      <c r="K1447" s="63">
        <v>5297915.26</v>
      </c>
      <c r="T1447" s="1" t="e">
        <f>VLOOKUP(F:F,[1]PdC!$F$5:$AE$1164,31,0)</f>
        <v>#REF!</v>
      </c>
      <c r="W1447" s="33"/>
    </row>
    <row r="1448" spans="2:23" ht="15.6" customHeight="1" x14ac:dyDescent="0.25">
      <c r="B1448" s="29" t="s">
        <v>8</v>
      </c>
      <c r="C1448" s="70" t="s">
        <v>3289</v>
      </c>
      <c r="D1448" s="70">
        <v>77310000035</v>
      </c>
      <c r="E1448" s="30" t="s">
        <v>3290</v>
      </c>
      <c r="F1448" s="30" t="s">
        <v>3290</v>
      </c>
      <c r="G1448" s="31" t="s">
        <v>3291</v>
      </c>
      <c r="H1448" s="29" t="s">
        <v>18</v>
      </c>
      <c r="I1448" s="63">
        <v>0</v>
      </c>
      <c r="J1448" s="63"/>
      <c r="K1448" s="63">
        <v>0</v>
      </c>
      <c r="T1448" s="1" t="e">
        <f>VLOOKUP(F:F,[1]PdC!$F$5:$AE$1164,31,0)</f>
        <v>#REF!</v>
      </c>
      <c r="W1448" s="33"/>
    </row>
    <row r="1449" spans="2:23" ht="15.6" customHeight="1" x14ac:dyDescent="0.25">
      <c r="B1449" s="29" t="s">
        <v>8</v>
      </c>
      <c r="C1449" s="70" t="s">
        <v>3292</v>
      </c>
      <c r="D1449" s="70">
        <v>77310000040</v>
      </c>
      <c r="E1449" s="30" t="s">
        <v>3293</v>
      </c>
      <c r="F1449" s="30" t="s">
        <v>3293</v>
      </c>
      <c r="G1449" s="31" t="s">
        <v>3294</v>
      </c>
      <c r="H1449" s="29" t="s">
        <v>18</v>
      </c>
      <c r="I1449" s="63">
        <v>4385745.25</v>
      </c>
      <c r="J1449" s="63"/>
      <c r="K1449" s="63">
        <v>4385745.25</v>
      </c>
      <c r="T1449" s="1" t="e">
        <f>VLOOKUP(F:F,[1]PdC!$F$5:$AE$1164,31,0)</f>
        <v>#REF!</v>
      </c>
      <c r="W1449" s="33"/>
    </row>
    <row r="1450" spans="2:23" ht="15.6" customHeight="1" x14ac:dyDescent="0.25">
      <c r="B1450" s="23" t="s">
        <v>8</v>
      </c>
      <c r="C1450" s="24"/>
      <c r="D1450" s="24">
        <v>773105</v>
      </c>
      <c r="E1450" s="25" t="s">
        <v>3295</v>
      </c>
      <c r="F1450" s="25" t="s">
        <v>3295</v>
      </c>
      <c r="G1450" s="26" t="s">
        <v>3296</v>
      </c>
      <c r="H1450" s="26" t="s">
        <v>11</v>
      </c>
      <c r="I1450" s="27">
        <v>0</v>
      </c>
      <c r="J1450" s="27"/>
      <c r="K1450" s="27">
        <v>0</v>
      </c>
      <c r="T1450" s="1" t="e">
        <f>VLOOKUP(F:F,[1]PdC!$F$5:$AE$1164,31,0)</f>
        <v>#REF!</v>
      </c>
      <c r="W1450" s="33"/>
    </row>
    <row r="1451" spans="2:23" ht="15.6" customHeight="1" x14ac:dyDescent="0.25">
      <c r="B1451" s="29" t="s">
        <v>8</v>
      </c>
      <c r="C1451" s="70" t="s">
        <v>3297</v>
      </c>
      <c r="D1451" s="70">
        <v>77310500005</v>
      </c>
      <c r="E1451" s="30" t="s">
        <v>3298</v>
      </c>
      <c r="F1451" s="30" t="s">
        <v>3298</v>
      </c>
      <c r="G1451" s="31" t="s">
        <v>3299</v>
      </c>
      <c r="H1451" s="29" t="s">
        <v>18</v>
      </c>
      <c r="I1451" s="63">
        <v>0</v>
      </c>
      <c r="J1451" s="63"/>
      <c r="K1451" s="63">
        <v>0</v>
      </c>
      <c r="T1451" s="1" t="e">
        <f>VLOOKUP(F:F,[1]PdC!$F$5:$AE$1164,31,0)</f>
        <v>#REF!</v>
      </c>
      <c r="W1451" s="33"/>
    </row>
    <row r="1452" spans="2:23" ht="15.6" customHeight="1" x14ac:dyDescent="0.25">
      <c r="B1452" s="64" t="s">
        <v>14</v>
      </c>
      <c r="C1452" s="65"/>
      <c r="D1452" s="65">
        <v>776</v>
      </c>
      <c r="E1452" s="66" t="s">
        <v>3300</v>
      </c>
      <c r="F1452" s="66" t="s">
        <v>3300</v>
      </c>
      <c r="G1452" s="67" t="s">
        <v>3301</v>
      </c>
      <c r="H1452" s="67" t="s">
        <v>11</v>
      </c>
      <c r="I1452" s="68">
        <v>0</v>
      </c>
      <c r="J1452" s="68"/>
      <c r="K1452" s="68">
        <v>0</v>
      </c>
      <c r="T1452" s="1" t="e">
        <f>VLOOKUP(F:F,[1]PdC!$F$5:$AE$1164,31,0)</f>
        <v>#REF!</v>
      </c>
      <c r="W1452" s="33"/>
    </row>
    <row r="1453" spans="2:23" ht="15.6" customHeight="1" x14ac:dyDescent="0.25">
      <c r="B1453" s="23" t="s">
        <v>8</v>
      </c>
      <c r="C1453" s="24"/>
      <c r="D1453" s="24">
        <v>776100</v>
      </c>
      <c r="E1453" s="25" t="s">
        <v>3302</v>
      </c>
      <c r="F1453" s="25" t="s">
        <v>3302</v>
      </c>
      <c r="G1453" s="26" t="s">
        <v>3303</v>
      </c>
      <c r="H1453" s="26" t="s">
        <v>11</v>
      </c>
      <c r="I1453" s="27">
        <v>0</v>
      </c>
      <c r="J1453" s="27"/>
      <c r="K1453" s="27">
        <v>0</v>
      </c>
      <c r="T1453" s="1" t="e">
        <f>VLOOKUP(F:F,[1]PdC!$F$5:$AE$1164,31,0)</f>
        <v>#REF!</v>
      </c>
      <c r="W1453" s="33"/>
    </row>
    <row r="1454" spans="2:23" ht="15.6" customHeight="1" x14ac:dyDescent="0.25">
      <c r="B1454" s="29" t="s">
        <v>14</v>
      </c>
      <c r="C1454" s="70" t="s">
        <v>3304</v>
      </c>
      <c r="D1454" s="70">
        <v>77610000006</v>
      </c>
      <c r="E1454" s="30" t="s">
        <v>3305</v>
      </c>
      <c r="F1454" s="30" t="s">
        <v>3305</v>
      </c>
      <c r="G1454" s="31" t="s">
        <v>3306</v>
      </c>
      <c r="H1454" s="29" t="s">
        <v>18</v>
      </c>
      <c r="I1454" s="63">
        <v>0</v>
      </c>
      <c r="J1454" s="63"/>
      <c r="K1454" s="63">
        <v>0</v>
      </c>
      <c r="T1454" s="1" t="e">
        <f>VLOOKUP(F:F,[1]PdC!$F$5:$AE$1164,31,0)</f>
        <v>#REF!</v>
      </c>
      <c r="W1454" s="33"/>
    </row>
    <row r="1455" spans="2:23" ht="15.6" customHeight="1" x14ac:dyDescent="0.25">
      <c r="B1455" s="29" t="s">
        <v>14</v>
      </c>
      <c r="C1455" s="70" t="s">
        <v>3304</v>
      </c>
      <c r="D1455" s="70">
        <v>77610000007</v>
      </c>
      <c r="E1455" s="30" t="s">
        <v>3307</v>
      </c>
      <c r="F1455" s="30" t="s">
        <v>3307</v>
      </c>
      <c r="G1455" s="31" t="s">
        <v>3308</v>
      </c>
      <c r="H1455" s="29" t="s">
        <v>18</v>
      </c>
      <c r="I1455" s="63">
        <v>0</v>
      </c>
      <c r="J1455" s="63"/>
      <c r="K1455" s="63">
        <v>0</v>
      </c>
      <c r="T1455" s="1" t="e">
        <f>VLOOKUP(F:F,[1]PdC!$F$5:$AE$1164,31,0)</f>
        <v>#N/A</v>
      </c>
      <c r="W1455" s="33"/>
    </row>
    <row r="1456" spans="2:23" ht="15.6" customHeight="1" x14ac:dyDescent="0.25">
      <c r="B1456" s="29" t="s">
        <v>14</v>
      </c>
      <c r="C1456" s="70" t="s">
        <v>3304</v>
      </c>
      <c r="D1456" s="70">
        <v>77610000008</v>
      </c>
      <c r="E1456" s="30" t="s">
        <v>3309</v>
      </c>
      <c r="F1456" s="30" t="s">
        <v>3309</v>
      </c>
      <c r="G1456" s="31" t="s">
        <v>3310</v>
      </c>
      <c r="H1456" s="29" t="s">
        <v>18</v>
      </c>
      <c r="I1456" s="63">
        <v>0</v>
      </c>
      <c r="J1456" s="63"/>
      <c r="K1456" s="63">
        <v>0</v>
      </c>
      <c r="T1456" s="1" t="e">
        <f>VLOOKUP(F:F,[1]PdC!$F$5:$AE$1164,31,0)</f>
        <v>#REF!</v>
      </c>
      <c r="W1456" s="33"/>
    </row>
    <row r="1457" spans="2:23" ht="15.6" customHeight="1" x14ac:dyDescent="0.25">
      <c r="B1457" s="29" t="s">
        <v>14</v>
      </c>
      <c r="C1457" s="70" t="s">
        <v>3304</v>
      </c>
      <c r="D1457" s="70">
        <v>77610000009</v>
      </c>
      <c r="E1457" s="30" t="s">
        <v>3311</v>
      </c>
      <c r="F1457" s="30" t="s">
        <v>3311</v>
      </c>
      <c r="G1457" s="31" t="s">
        <v>3312</v>
      </c>
      <c r="H1457" s="29" t="s">
        <v>18</v>
      </c>
      <c r="I1457" s="63">
        <v>0</v>
      </c>
      <c r="J1457" s="63"/>
      <c r="K1457" s="63">
        <v>0</v>
      </c>
      <c r="T1457" s="1" t="e">
        <f>VLOOKUP(F:F,[1]PdC!$F$5:$AE$1164,31,0)</f>
        <v>#REF!</v>
      </c>
      <c r="W1457" s="33"/>
    </row>
    <row r="1458" spans="2:23" ht="15.6" customHeight="1" x14ac:dyDescent="0.25">
      <c r="B1458" s="29" t="s">
        <v>14</v>
      </c>
      <c r="C1458" s="70" t="s">
        <v>3304</v>
      </c>
      <c r="D1458" s="70">
        <v>77610000011</v>
      </c>
      <c r="E1458" s="30" t="s">
        <v>3313</v>
      </c>
      <c r="F1458" s="30" t="s">
        <v>3313</v>
      </c>
      <c r="G1458" s="31" t="s">
        <v>3314</v>
      </c>
      <c r="H1458" s="29" t="s">
        <v>18</v>
      </c>
      <c r="I1458" s="63">
        <v>0</v>
      </c>
      <c r="J1458" s="63"/>
      <c r="K1458" s="63">
        <v>0</v>
      </c>
      <c r="T1458" s="1" t="e">
        <f>VLOOKUP(F:F,[1]PdC!$F$5:$AE$1164,31,0)</f>
        <v>#REF!</v>
      </c>
      <c r="W1458" s="33"/>
    </row>
    <row r="1459" spans="2:23" ht="15.6" customHeight="1" x14ac:dyDescent="0.25">
      <c r="B1459" s="29" t="s">
        <v>14</v>
      </c>
      <c r="C1459" s="70" t="s">
        <v>3304</v>
      </c>
      <c r="D1459" s="70">
        <v>77610000014</v>
      </c>
      <c r="E1459" s="30" t="s">
        <v>3315</v>
      </c>
      <c r="F1459" s="30" t="s">
        <v>3315</v>
      </c>
      <c r="G1459" s="31" t="s">
        <v>3316</v>
      </c>
      <c r="H1459" s="29" t="s">
        <v>18</v>
      </c>
      <c r="I1459" s="63">
        <v>0</v>
      </c>
      <c r="J1459" s="63"/>
      <c r="K1459" s="63">
        <v>0</v>
      </c>
      <c r="T1459" s="1" t="e">
        <f>VLOOKUP(F:F,[1]PdC!$F$5:$AE$1164,31,0)</f>
        <v>#REF!</v>
      </c>
      <c r="W1459" s="33"/>
    </row>
    <row r="1460" spans="2:23" ht="15.6" customHeight="1" x14ac:dyDescent="0.25">
      <c r="B1460" s="29" t="s">
        <v>14</v>
      </c>
      <c r="C1460" s="70" t="s">
        <v>3304</v>
      </c>
      <c r="D1460" s="70">
        <v>77610000016</v>
      </c>
      <c r="E1460" s="30" t="s">
        <v>3317</v>
      </c>
      <c r="F1460" s="30" t="s">
        <v>3317</v>
      </c>
      <c r="G1460" s="31" t="s">
        <v>3318</v>
      </c>
      <c r="H1460" s="29" t="s">
        <v>18</v>
      </c>
      <c r="I1460" s="63">
        <v>0</v>
      </c>
      <c r="J1460" s="63"/>
      <c r="K1460" s="63">
        <v>0</v>
      </c>
      <c r="T1460" s="1" t="e">
        <f>VLOOKUP(F:F,[1]PdC!$F$5:$AE$1164,31,0)</f>
        <v>#REF!</v>
      </c>
      <c r="W1460" s="33"/>
    </row>
    <row r="1461" spans="2:23" ht="15.6" customHeight="1" x14ac:dyDescent="0.25">
      <c r="B1461" s="29" t="s">
        <v>14</v>
      </c>
      <c r="C1461" s="70" t="s">
        <v>3304</v>
      </c>
      <c r="D1461" s="70">
        <v>77610000018</v>
      </c>
      <c r="E1461" s="30" t="s">
        <v>3319</v>
      </c>
      <c r="F1461" s="30" t="s">
        <v>3319</v>
      </c>
      <c r="G1461" s="31" t="s">
        <v>3320</v>
      </c>
      <c r="H1461" s="29" t="s">
        <v>18</v>
      </c>
      <c r="I1461" s="63">
        <v>0</v>
      </c>
      <c r="J1461" s="63"/>
      <c r="K1461" s="63">
        <v>0</v>
      </c>
      <c r="T1461" s="1" t="e">
        <f>VLOOKUP(F:F,[1]PdC!$F$5:$AE$1164,31,0)</f>
        <v>#REF!</v>
      </c>
      <c r="W1461" s="33"/>
    </row>
    <row r="1462" spans="2:23" ht="15.6" customHeight="1" x14ac:dyDescent="0.25">
      <c r="B1462" s="29" t="s">
        <v>14</v>
      </c>
      <c r="C1462" s="71" t="s">
        <v>3321</v>
      </c>
      <c r="D1462" s="70">
        <v>77610000020</v>
      </c>
      <c r="E1462" s="30" t="s">
        <v>3322</v>
      </c>
      <c r="F1462" s="30" t="s">
        <v>3322</v>
      </c>
      <c r="G1462" s="31" t="s">
        <v>3323</v>
      </c>
      <c r="H1462" s="29" t="s">
        <v>18</v>
      </c>
      <c r="I1462" s="63">
        <v>0</v>
      </c>
      <c r="J1462" s="63"/>
      <c r="K1462" s="63">
        <v>0</v>
      </c>
      <c r="T1462" s="1" t="e">
        <f>VLOOKUP(F:F,[1]PdC!$F$5:$AE$1164,31,0)</f>
        <v>#REF!</v>
      </c>
      <c r="W1462" s="33"/>
    </row>
    <row r="1463" spans="2:23" ht="15.6" customHeight="1" x14ac:dyDescent="0.25">
      <c r="B1463" s="29" t="s">
        <v>14</v>
      </c>
      <c r="C1463" s="70" t="s">
        <v>3324</v>
      </c>
      <c r="D1463" s="70">
        <v>77610000025</v>
      </c>
      <c r="E1463" s="30" t="s">
        <v>3325</v>
      </c>
      <c r="F1463" s="30" t="s">
        <v>3325</v>
      </c>
      <c r="G1463" s="31" t="s">
        <v>3326</v>
      </c>
      <c r="H1463" s="29" t="s">
        <v>18</v>
      </c>
      <c r="I1463" s="63">
        <v>0</v>
      </c>
      <c r="J1463" s="63"/>
      <c r="K1463" s="63">
        <v>0</v>
      </c>
      <c r="T1463" s="1" t="e">
        <f>VLOOKUP(F:F,[1]PdC!$F$5:$AE$1164,31,0)</f>
        <v>#REF!</v>
      </c>
      <c r="W1463" s="33"/>
    </row>
    <row r="1464" spans="2:23" ht="15.6" customHeight="1" x14ac:dyDescent="0.25">
      <c r="B1464" s="29" t="s">
        <v>14</v>
      </c>
      <c r="C1464" s="70" t="s">
        <v>3324</v>
      </c>
      <c r="D1464" s="70">
        <v>77610000030</v>
      </c>
      <c r="E1464" s="30" t="s">
        <v>3327</v>
      </c>
      <c r="F1464" s="30" t="s">
        <v>3327</v>
      </c>
      <c r="G1464" s="31" t="s">
        <v>3328</v>
      </c>
      <c r="H1464" s="29" t="s">
        <v>18</v>
      </c>
      <c r="I1464" s="63">
        <v>0</v>
      </c>
      <c r="J1464" s="63"/>
      <c r="K1464" s="63">
        <v>0</v>
      </c>
      <c r="T1464" s="1" t="e">
        <f>VLOOKUP(F:F,[1]PdC!$F$5:$AE$1164,31,0)</f>
        <v>#REF!</v>
      </c>
      <c r="W1464" s="33"/>
    </row>
    <row r="1465" spans="2:23" ht="15.6" customHeight="1" x14ac:dyDescent="0.25">
      <c r="B1465" s="29" t="s">
        <v>14</v>
      </c>
      <c r="C1465" s="70" t="s">
        <v>3329</v>
      </c>
      <c r="D1465" s="70">
        <v>77610000036</v>
      </c>
      <c r="E1465" s="30" t="s">
        <v>3330</v>
      </c>
      <c r="F1465" s="30" t="s">
        <v>3330</v>
      </c>
      <c r="G1465" s="31" t="s">
        <v>3331</v>
      </c>
      <c r="H1465" s="29" t="s">
        <v>18</v>
      </c>
      <c r="I1465" s="63">
        <v>0</v>
      </c>
      <c r="J1465" s="63"/>
      <c r="K1465" s="63">
        <v>0</v>
      </c>
      <c r="T1465" s="1" t="e">
        <f>VLOOKUP(F:F,[1]PdC!$F$5:$AE$1164,31,0)</f>
        <v>#REF!</v>
      </c>
      <c r="W1465" s="33"/>
    </row>
    <row r="1466" spans="2:23" ht="15.6" customHeight="1" x14ac:dyDescent="0.25">
      <c r="B1466" s="29" t="s">
        <v>14</v>
      </c>
      <c r="C1466" s="71" t="s">
        <v>3332</v>
      </c>
      <c r="D1466" s="70">
        <v>77610000039</v>
      </c>
      <c r="E1466" s="30" t="s">
        <v>3333</v>
      </c>
      <c r="F1466" s="30" t="s">
        <v>3333</v>
      </c>
      <c r="G1466" s="31" t="s">
        <v>3334</v>
      </c>
      <c r="H1466" s="29" t="s">
        <v>18</v>
      </c>
      <c r="I1466" s="63">
        <v>0</v>
      </c>
      <c r="J1466" s="63"/>
      <c r="K1466" s="63">
        <v>0</v>
      </c>
      <c r="T1466" s="1" t="e">
        <f>VLOOKUP(F:F,[1]PdC!$F$5:$AE$1164,31,0)</f>
        <v>#REF!</v>
      </c>
      <c r="W1466" s="33"/>
    </row>
    <row r="1467" spans="2:23" ht="15.6" customHeight="1" x14ac:dyDescent="0.25">
      <c r="B1467" s="29" t="s">
        <v>14</v>
      </c>
      <c r="C1467" s="70" t="s">
        <v>3329</v>
      </c>
      <c r="D1467" s="70">
        <v>77610000040</v>
      </c>
      <c r="E1467" s="30" t="s">
        <v>3335</v>
      </c>
      <c r="F1467" s="30" t="s">
        <v>3335</v>
      </c>
      <c r="G1467" s="31" t="s">
        <v>3336</v>
      </c>
      <c r="H1467" s="29" t="s">
        <v>18</v>
      </c>
      <c r="I1467" s="63">
        <v>0</v>
      </c>
      <c r="J1467" s="63"/>
      <c r="K1467" s="63">
        <v>0</v>
      </c>
      <c r="T1467" s="1" t="e">
        <f>VLOOKUP(F:F,[1]PdC!$F$5:$AE$1164,31,0)</f>
        <v>#REF!</v>
      </c>
      <c r="W1467" s="33"/>
    </row>
    <row r="1468" spans="2:23" ht="15.6" customHeight="1" x14ac:dyDescent="0.25">
      <c r="B1468" s="29" t="s">
        <v>14</v>
      </c>
      <c r="C1468" s="70" t="s">
        <v>3304</v>
      </c>
      <c r="D1468" s="70">
        <v>77610000045</v>
      </c>
      <c r="E1468" s="30" t="s">
        <v>3337</v>
      </c>
      <c r="F1468" s="30" t="s">
        <v>3337</v>
      </c>
      <c r="G1468" s="31" t="s">
        <v>3338</v>
      </c>
      <c r="H1468" s="29" t="s">
        <v>18</v>
      </c>
      <c r="I1468" s="63">
        <v>0</v>
      </c>
      <c r="J1468" s="63"/>
      <c r="K1468" s="63">
        <v>0</v>
      </c>
      <c r="T1468" s="1" t="e">
        <f>VLOOKUP(F:F,[1]PdC!$F$5:$AE$1164,31,0)</f>
        <v>#REF!</v>
      </c>
      <c r="W1468" s="33"/>
    </row>
    <row r="1469" spans="2:23" ht="15.6" customHeight="1" x14ac:dyDescent="0.25">
      <c r="B1469" s="29" t="s">
        <v>14</v>
      </c>
      <c r="C1469" s="70" t="s">
        <v>3329</v>
      </c>
      <c r="D1469" s="70">
        <v>77610000050</v>
      </c>
      <c r="E1469" s="30" t="s">
        <v>3339</v>
      </c>
      <c r="F1469" s="30" t="s">
        <v>3339</v>
      </c>
      <c r="G1469" s="31" t="s">
        <v>3340</v>
      </c>
      <c r="H1469" s="29" t="s">
        <v>18</v>
      </c>
      <c r="I1469" s="63">
        <v>0</v>
      </c>
      <c r="J1469" s="63"/>
      <c r="K1469" s="63">
        <v>0</v>
      </c>
      <c r="T1469" s="1" t="e">
        <f>VLOOKUP(F:F,[1]PdC!$F$5:$AE$1164,31,0)</f>
        <v>#REF!</v>
      </c>
      <c r="W1469" s="33"/>
    </row>
    <row r="1470" spans="2:23" ht="15.6" customHeight="1" x14ac:dyDescent="0.25">
      <c r="B1470" s="29" t="s">
        <v>14</v>
      </c>
      <c r="C1470" s="70" t="s">
        <v>3329</v>
      </c>
      <c r="D1470" s="70">
        <v>77610000056</v>
      </c>
      <c r="E1470" s="30" t="s">
        <v>3341</v>
      </c>
      <c r="F1470" s="30" t="s">
        <v>3341</v>
      </c>
      <c r="G1470" s="31" t="s">
        <v>3342</v>
      </c>
      <c r="H1470" s="29" t="s">
        <v>18</v>
      </c>
      <c r="I1470" s="63">
        <v>0</v>
      </c>
      <c r="J1470" s="63"/>
      <c r="K1470" s="63">
        <v>0</v>
      </c>
      <c r="T1470" s="1" t="e">
        <f>VLOOKUP(F:F,[1]PdC!$F$5:$AE$1164,31,0)</f>
        <v>#REF!</v>
      </c>
      <c r="W1470" s="33"/>
    </row>
    <row r="1471" spans="2:23" ht="15.6" customHeight="1" x14ac:dyDescent="0.25">
      <c r="B1471" s="29" t="s">
        <v>14</v>
      </c>
      <c r="C1471" s="70" t="s">
        <v>3329</v>
      </c>
      <c r="D1471" s="70">
        <v>77610000058</v>
      </c>
      <c r="E1471" s="30" t="s">
        <v>3343</v>
      </c>
      <c r="F1471" s="30" t="s">
        <v>3343</v>
      </c>
      <c r="G1471" s="31" t="s">
        <v>3344</v>
      </c>
      <c r="H1471" s="29" t="s">
        <v>18</v>
      </c>
      <c r="I1471" s="63">
        <v>0</v>
      </c>
      <c r="J1471" s="63"/>
      <c r="K1471" s="63">
        <v>0</v>
      </c>
      <c r="T1471" s="1" t="e">
        <f>VLOOKUP(F:F,[1]PdC!$F$5:$AE$1164,31,0)</f>
        <v>#REF!</v>
      </c>
      <c r="W1471" s="33"/>
    </row>
    <row r="1472" spans="2:23" ht="15.6" customHeight="1" x14ac:dyDescent="0.25">
      <c r="B1472" s="29" t="s">
        <v>14</v>
      </c>
      <c r="C1472" s="70" t="s">
        <v>3329</v>
      </c>
      <c r="D1472" s="70">
        <v>77610000060</v>
      </c>
      <c r="E1472" s="30" t="s">
        <v>3345</v>
      </c>
      <c r="F1472" s="30" t="s">
        <v>3345</v>
      </c>
      <c r="G1472" s="31" t="s">
        <v>3346</v>
      </c>
      <c r="H1472" s="29" t="s">
        <v>18</v>
      </c>
      <c r="I1472" s="63">
        <v>0</v>
      </c>
      <c r="J1472" s="63"/>
      <c r="K1472" s="63">
        <v>0</v>
      </c>
      <c r="T1472" s="1" t="e">
        <f>VLOOKUP(F:F,[1]PdC!$F$5:$AE$1164,31,0)</f>
        <v>#REF!</v>
      </c>
      <c r="W1472" s="33"/>
    </row>
    <row r="1473" spans="2:23" ht="15.6" customHeight="1" x14ac:dyDescent="0.25">
      <c r="B1473" s="29" t="s">
        <v>14</v>
      </c>
      <c r="C1473" s="70" t="s">
        <v>3329</v>
      </c>
      <c r="D1473" s="70">
        <v>77610000065</v>
      </c>
      <c r="E1473" s="30" t="s">
        <v>3347</v>
      </c>
      <c r="F1473" s="30" t="s">
        <v>3347</v>
      </c>
      <c r="G1473" s="31" t="s">
        <v>3348</v>
      </c>
      <c r="H1473" s="29" t="s">
        <v>18</v>
      </c>
      <c r="I1473" s="63">
        <v>0</v>
      </c>
      <c r="J1473" s="63"/>
      <c r="K1473" s="63">
        <v>0</v>
      </c>
      <c r="T1473" s="1" t="e">
        <f>VLOOKUP(F:F,[1]PdC!$F$5:$AE$1164,31,0)</f>
        <v>#REF!</v>
      </c>
      <c r="W1473" s="33"/>
    </row>
    <row r="1474" spans="2:23" ht="15.6" customHeight="1" x14ac:dyDescent="0.25">
      <c r="B1474" s="29" t="s">
        <v>14</v>
      </c>
      <c r="C1474" s="70" t="s">
        <v>3349</v>
      </c>
      <c r="D1474" s="70">
        <v>77610000070</v>
      </c>
      <c r="E1474" s="30" t="s">
        <v>3350</v>
      </c>
      <c r="F1474" s="30" t="s">
        <v>3350</v>
      </c>
      <c r="G1474" s="31" t="s">
        <v>3351</v>
      </c>
      <c r="H1474" s="29" t="s">
        <v>18</v>
      </c>
      <c r="I1474" s="63">
        <v>0</v>
      </c>
      <c r="J1474" s="63"/>
      <c r="K1474" s="63">
        <v>0</v>
      </c>
      <c r="T1474" s="1" t="e">
        <f>VLOOKUP(F:F,[1]PdC!$F$5:$AE$1164,31,0)</f>
        <v>#REF!</v>
      </c>
      <c r="W1474" s="33"/>
    </row>
    <row r="1475" spans="2:23" ht="15.6" customHeight="1" x14ac:dyDescent="0.25">
      <c r="B1475" s="29" t="s">
        <v>14</v>
      </c>
      <c r="C1475" s="70" t="s">
        <v>3349</v>
      </c>
      <c r="D1475" s="70">
        <v>77610000075</v>
      </c>
      <c r="E1475" s="30" t="s">
        <v>3352</v>
      </c>
      <c r="F1475" s="30" t="s">
        <v>3352</v>
      </c>
      <c r="G1475" s="31" t="s">
        <v>3353</v>
      </c>
      <c r="H1475" s="29" t="s">
        <v>18</v>
      </c>
      <c r="I1475" s="63">
        <v>0</v>
      </c>
      <c r="J1475" s="63"/>
      <c r="K1475" s="63">
        <v>0</v>
      </c>
      <c r="T1475" s="1" t="e">
        <f>VLOOKUP(F:F,[1]PdC!$F$5:$AE$1164,31,0)</f>
        <v>#REF!</v>
      </c>
      <c r="W1475" s="33"/>
    </row>
    <row r="1476" spans="2:23" ht="15.6" customHeight="1" x14ac:dyDescent="0.25">
      <c r="B1476" s="29" t="s">
        <v>14</v>
      </c>
      <c r="C1476" s="70" t="s">
        <v>3354</v>
      </c>
      <c r="D1476" s="70">
        <v>77610000082</v>
      </c>
      <c r="E1476" s="30" t="s">
        <v>3355</v>
      </c>
      <c r="F1476" s="30" t="s">
        <v>3355</v>
      </c>
      <c r="G1476" s="31" t="s">
        <v>3356</v>
      </c>
      <c r="H1476" s="29" t="s">
        <v>18</v>
      </c>
      <c r="I1476" s="63">
        <v>0</v>
      </c>
      <c r="J1476" s="63"/>
      <c r="K1476" s="63">
        <v>0</v>
      </c>
      <c r="T1476" s="1" t="e">
        <f>VLOOKUP(F:F,[1]PdC!$F$5:$AE$1164,31,0)</f>
        <v>#N/A</v>
      </c>
      <c r="W1476" s="33"/>
    </row>
    <row r="1477" spans="2:23" ht="15.6" customHeight="1" x14ac:dyDescent="0.25">
      <c r="B1477" s="29" t="s">
        <v>14</v>
      </c>
      <c r="C1477" s="70" t="s">
        <v>3354</v>
      </c>
      <c r="D1477" s="70">
        <v>77610000083</v>
      </c>
      <c r="E1477" s="30" t="s">
        <v>3357</v>
      </c>
      <c r="F1477" s="30" t="s">
        <v>3357</v>
      </c>
      <c r="G1477" s="31" t="s">
        <v>3358</v>
      </c>
      <c r="H1477" s="29" t="s">
        <v>18</v>
      </c>
      <c r="I1477" s="63">
        <v>0</v>
      </c>
      <c r="J1477" s="63"/>
      <c r="K1477" s="63">
        <v>0</v>
      </c>
      <c r="T1477" s="1" t="e">
        <f>VLOOKUP(F:F,[1]PdC!$F$5:$AE$1164,31,0)</f>
        <v>#REF!</v>
      </c>
      <c r="W1477" s="33"/>
    </row>
    <row r="1478" spans="2:23" ht="15.6" customHeight="1" x14ac:dyDescent="0.25">
      <c r="B1478" s="29" t="s">
        <v>14</v>
      </c>
      <c r="C1478" s="70" t="s">
        <v>3359</v>
      </c>
      <c r="D1478" s="70">
        <v>77610000085</v>
      </c>
      <c r="E1478" s="30" t="s">
        <v>3360</v>
      </c>
      <c r="F1478" s="30" t="s">
        <v>3360</v>
      </c>
      <c r="G1478" s="31" t="s">
        <v>3361</v>
      </c>
      <c r="H1478" s="29" t="s">
        <v>18</v>
      </c>
      <c r="I1478" s="63">
        <v>0</v>
      </c>
      <c r="J1478" s="63"/>
      <c r="K1478" s="63">
        <v>0</v>
      </c>
      <c r="T1478" s="1" t="e">
        <f>VLOOKUP(F:F,[1]PdC!$F$5:$AE$1164,31,0)</f>
        <v>#REF!</v>
      </c>
      <c r="W1478" s="33"/>
    </row>
    <row r="1479" spans="2:23" ht="15.6" customHeight="1" x14ac:dyDescent="0.25">
      <c r="B1479" s="29" t="s">
        <v>14</v>
      </c>
      <c r="C1479" s="70" t="s">
        <v>3359</v>
      </c>
      <c r="D1479" s="70" t="s">
        <v>3362</v>
      </c>
      <c r="E1479" s="30" t="s">
        <v>3362</v>
      </c>
      <c r="F1479" s="30" t="s">
        <v>3362</v>
      </c>
      <c r="G1479" s="31" t="s">
        <v>3363</v>
      </c>
      <c r="H1479" s="29" t="s">
        <v>18</v>
      </c>
      <c r="I1479" s="63">
        <v>0</v>
      </c>
      <c r="J1479" s="63"/>
      <c r="K1479" s="63">
        <v>0</v>
      </c>
      <c r="T1479" s="1" t="e">
        <f>VLOOKUP(F:F,[1]PdC!$F$5:$AE$1164,31,0)</f>
        <v>#N/A</v>
      </c>
      <c r="W1479" s="33"/>
    </row>
    <row r="1480" spans="2:23" ht="15.6" customHeight="1" x14ac:dyDescent="0.25">
      <c r="B1480" s="29" t="s">
        <v>14</v>
      </c>
      <c r="C1480" s="70" t="s">
        <v>3329</v>
      </c>
      <c r="D1480" s="70" t="s">
        <v>3364</v>
      </c>
      <c r="E1480" s="30" t="s">
        <v>3364</v>
      </c>
      <c r="F1480" s="30" t="s">
        <v>3364</v>
      </c>
      <c r="G1480" s="31" t="s">
        <v>3365</v>
      </c>
      <c r="H1480" s="29" t="s">
        <v>18</v>
      </c>
      <c r="I1480" s="63">
        <v>0</v>
      </c>
      <c r="J1480" s="63"/>
      <c r="K1480" s="63">
        <v>0</v>
      </c>
      <c r="T1480" s="1" t="e">
        <f>VLOOKUP(F:F,[1]PdC!$F$5:$AE$1164,31,0)</f>
        <v>#N/A</v>
      </c>
      <c r="W1480" s="33"/>
    </row>
    <row r="1481" spans="2:23" ht="15.6" customHeight="1" x14ac:dyDescent="0.25">
      <c r="B1481" s="29" t="s">
        <v>14</v>
      </c>
      <c r="C1481" s="70" t="s">
        <v>3354</v>
      </c>
      <c r="D1481" s="70"/>
      <c r="E1481" s="30" t="s">
        <v>3366</v>
      </c>
      <c r="F1481" s="30" t="s">
        <v>3366</v>
      </c>
      <c r="G1481" s="31" t="s">
        <v>3367</v>
      </c>
      <c r="H1481" s="29" t="s">
        <v>18</v>
      </c>
      <c r="I1481" s="63">
        <v>0</v>
      </c>
      <c r="J1481" s="63"/>
      <c r="K1481" s="63">
        <v>0</v>
      </c>
      <c r="T1481" s="1" t="e">
        <f>VLOOKUP(F:F,[1]PdC!$F$5:$AE$1164,31,0)</f>
        <v>#N/A</v>
      </c>
      <c r="W1481" s="33"/>
    </row>
    <row r="1482" spans="2:23" ht="15.6" customHeight="1" x14ac:dyDescent="0.25">
      <c r="B1482" s="23" t="s">
        <v>8</v>
      </c>
      <c r="C1482" s="24"/>
      <c r="D1482" s="24">
        <v>776110</v>
      </c>
      <c r="E1482" s="25" t="s">
        <v>3368</v>
      </c>
      <c r="F1482" s="25" t="s">
        <v>3368</v>
      </c>
      <c r="G1482" s="26" t="s">
        <v>3369</v>
      </c>
      <c r="H1482" s="26" t="s">
        <v>11</v>
      </c>
      <c r="I1482" s="27">
        <v>0</v>
      </c>
      <c r="J1482" s="27"/>
      <c r="K1482" s="27">
        <v>0</v>
      </c>
      <c r="T1482" s="1" t="e">
        <f>VLOOKUP(F:F,[1]PdC!$F$5:$AE$1164,31,0)</f>
        <v>#REF!</v>
      </c>
      <c r="W1482" s="33"/>
    </row>
    <row r="1483" spans="2:23" ht="15.6" customHeight="1" x14ac:dyDescent="0.25">
      <c r="B1483" s="29" t="s">
        <v>14</v>
      </c>
      <c r="C1483" s="70" t="s">
        <v>3370</v>
      </c>
      <c r="D1483" s="70">
        <v>77611000005</v>
      </c>
      <c r="E1483" s="30" t="s">
        <v>3371</v>
      </c>
      <c r="F1483" s="30" t="s">
        <v>3371</v>
      </c>
      <c r="G1483" s="31" t="s">
        <v>3372</v>
      </c>
      <c r="H1483" s="29" t="s">
        <v>18</v>
      </c>
      <c r="I1483" s="63">
        <v>0</v>
      </c>
      <c r="J1483" s="63"/>
      <c r="K1483" s="63">
        <v>0</v>
      </c>
      <c r="T1483" s="1" t="e">
        <f>VLOOKUP(F:F,[1]PdC!$F$5:$AE$1164,31,0)</f>
        <v>#REF!</v>
      </c>
      <c r="W1483" s="33"/>
    </row>
    <row r="1484" spans="2:23" ht="15.6" customHeight="1" x14ac:dyDescent="0.25">
      <c r="B1484" s="29" t="s">
        <v>14</v>
      </c>
      <c r="C1484" s="70" t="s">
        <v>3373</v>
      </c>
      <c r="D1484" s="70">
        <v>77611000010</v>
      </c>
      <c r="E1484" s="30" t="s">
        <v>3374</v>
      </c>
      <c r="F1484" s="30" t="s">
        <v>3374</v>
      </c>
      <c r="G1484" s="31" t="s">
        <v>3375</v>
      </c>
      <c r="H1484" s="29" t="s">
        <v>18</v>
      </c>
      <c r="I1484" s="63">
        <v>0</v>
      </c>
      <c r="J1484" s="63"/>
      <c r="K1484" s="63">
        <v>0</v>
      </c>
      <c r="T1484" s="1" t="e">
        <f>VLOOKUP(F:F,[1]PdC!$F$5:$AE$1164,31,0)</f>
        <v>#REF!</v>
      </c>
      <c r="W1484" s="33"/>
    </row>
    <row r="1485" spans="2:23" ht="15.6" customHeight="1" x14ac:dyDescent="0.25">
      <c r="B1485" s="29" t="s">
        <v>14</v>
      </c>
      <c r="C1485" s="70" t="s">
        <v>3376</v>
      </c>
      <c r="D1485" s="70">
        <v>77611000015</v>
      </c>
      <c r="E1485" s="30" t="s">
        <v>3377</v>
      </c>
      <c r="F1485" s="30" t="s">
        <v>3377</v>
      </c>
      <c r="G1485" s="31" t="s">
        <v>3378</v>
      </c>
      <c r="H1485" s="29" t="s">
        <v>18</v>
      </c>
      <c r="I1485" s="63">
        <v>0</v>
      </c>
      <c r="J1485" s="63"/>
      <c r="K1485" s="63">
        <v>0</v>
      </c>
      <c r="T1485" s="1" t="e">
        <f>VLOOKUP(F:F,[1]PdC!$F$5:$AE$1164,31,0)</f>
        <v>#REF!</v>
      </c>
      <c r="W1485" s="33"/>
    </row>
    <row r="1486" spans="2:23" ht="15.6" customHeight="1" x14ac:dyDescent="0.25">
      <c r="B1486" s="29" t="s">
        <v>14</v>
      </c>
      <c r="C1486" s="70" t="s">
        <v>3376</v>
      </c>
      <c r="D1486" s="70">
        <v>77611000020</v>
      </c>
      <c r="E1486" s="30" t="s">
        <v>3379</v>
      </c>
      <c r="F1486" s="30" t="s">
        <v>3379</v>
      </c>
      <c r="G1486" s="31" t="s">
        <v>3380</v>
      </c>
      <c r="H1486" s="29" t="s">
        <v>18</v>
      </c>
      <c r="I1486" s="63">
        <v>0</v>
      </c>
      <c r="J1486" s="63"/>
      <c r="K1486" s="63">
        <v>0</v>
      </c>
      <c r="T1486" s="1" t="e">
        <f>VLOOKUP(F:F,[1]PdC!$F$5:$AE$1164,31,0)</f>
        <v>#REF!</v>
      </c>
      <c r="W1486" s="33"/>
    </row>
    <row r="1487" spans="2:23" ht="15.6" customHeight="1" x14ac:dyDescent="0.25">
      <c r="B1487" s="29" t="s">
        <v>14</v>
      </c>
      <c r="C1487" s="70" t="s">
        <v>3381</v>
      </c>
      <c r="D1487" s="70">
        <v>77611000025</v>
      </c>
      <c r="E1487" s="30" t="s">
        <v>3382</v>
      </c>
      <c r="F1487" s="30" t="s">
        <v>3382</v>
      </c>
      <c r="G1487" s="31" t="s">
        <v>3383</v>
      </c>
      <c r="H1487" s="29" t="s">
        <v>18</v>
      </c>
      <c r="I1487" s="63">
        <v>0</v>
      </c>
      <c r="J1487" s="63"/>
      <c r="K1487" s="63">
        <v>0</v>
      </c>
      <c r="T1487" s="1" t="e">
        <f>VLOOKUP(F:F,[1]PdC!$F$5:$AE$1164,31,0)</f>
        <v>#REF!</v>
      </c>
      <c r="W1487" s="33"/>
    </row>
    <row r="1488" spans="2:23" ht="15.6" customHeight="1" x14ac:dyDescent="0.25">
      <c r="B1488" s="29" t="s">
        <v>14</v>
      </c>
      <c r="C1488" s="70" t="s">
        <v>3384</v>
      </c>
      <c r="D1488" s="70">
        <v>77611000030</v>
      </c>
      <c r="E1488" s="30" t="s">
        <v>3385</v>
      </c>
      <c r="F1488" s="30" t="s">
        <v>3385</v>
      </c>
      <c r="G1488" s="31" t="s">
        <v>3386</v>
      </c>
      <c r="H1488" s="29" t="s">
        <v>18</v>
      </c>
      <c r="I1488" s="63">
        <v>0</v>
      </c>
      <c r="J1488" s="63"/>
      <c r="K1488" s="63">
        <v>0</v>
      </c>
      <c r="T1488" s="1" t="e">
        <f>VLOOKUP(F:F,[1]PdC!$F$5:$AE$1164,31,0)</f>
        <v>#REF!</v>
      </c>
      <c r="W1488" s="33"/>
    </row>
    <row r="1489" spans="2:23" ht="15.6" customHeight="1" x14ac:dyDescent="0.25">
      <c r="B1489" s="29" t="s">
        <v>14</v>
      </c>
      <c r="C1489" s="70" t="s">
        <v>3384</v>
      </c>
      <c r="D1489" s="70">
        <v>77611000035</v>
      </c>
      <c r="E1489" s="30" t="s">
        <v>3387</v>
      </c>
      <c r="F1489" s="30" t="s">
        <v>3387</v>
      </c>
      <c r="G1489" s="31" t="s">
        <v>3388</v>
      </c>
      <c r="H1489" s="29" t="s">
        <v>18</v>
      </c>
      <c r="I1489" s="63">
        <v>0</v>
      </c>
      <c r="J1489" s="63"/>
      <c r="K1489" s="63">
        <v>0</v>
      </c>
      <c r="T1489" s="1" t="e">
        <f>VLOOKUP(F:F,[1]PdC!$F$5:$AE$1164,31,0)</f>
        <v>#REF!</v>
      </c>
      <c r="W1489" s="33"/>
    </row>
    <row r="1490" spans="2:23" ht="15.6" customHeight="1" x14ac:dyDescent="0.25">
      <c r="B1490" s="29" t="s">
        <v>14</v>
      </c>
      <c r="C1490" s="70" t="s">
        <v>3384</v>
      </c>
      <c r="D1490" s="70">
        <v>77611000040</v>
      </c>
      <c r="E1490" s="30" t="s">
        <v>3389</v>
      </c>
      <c r="F1490" s="30" t="s">
        <v>3389</v>
      </c>
      <c r="G1490" s="31" t="s">
        <v>3390</v>
      </c>
      <c r="H1490" s="29" t="s">
        <v>18</v>
      </c>
      <c r="I1490" s="63">
        <v>0</v>
      </c>
      <c r="J1490" s="63"/>
      <c r="K1490" s="63">
        <v>0</v>
      </c>
      <c r="T1490" s="1" t="e">
        <f>VLOOKUP(F:F,[1]PdC!$F$5:$AE$1164,31,0)</f>
        <v>#REF!</v>
      </c>
      <c r="W1490" s="33"/>
    </row>
    <row r="1491" spans="2:23" ht="15.6" customHeight="1" x14ac:dyDescent="0.25">
      <c r="B1491" s="29" t="s">
        <v>14</v>
      </c>
      <c r="C1491" s="70" t="s">
        <v>3384</v>
      </c>
      <c r="D1491" s="70">
        <v>77611000045</v>
      </c>
      <c r="E1491" s="30" t="s">
        <v>3391</v>
      </c>
      <c r="F1491" s="30" t="s">
        <v>3391</v>
      </c>
      <c r="G1491" s="31" t="s">
        <v>3392</v>
      </c>
      <c r="H1491" s="29" t="s">
        <v>18</v>
      </c>
      <c r="I1491" s="63">
        <v>0</v>
      </c>
      <c r="J1491" s="63"/>
      <c r="K1491" s="63">
        <v>0</v>
      </c>
      <c r="T1491" s="1" t="e">
        <f>VLOOKUP(F:F,[1]PdC!$F$5:$AE$1164,31,0)</f>
        <v>#REF!</v>
      </c>
      <c r="W1491" s="33"/>
    </row>
    <row r="1492" spans="2:23" ht="15.6" customHeight="1" x14ac:dyDescent="0.25">
      <c r="B1492" s="29" t="s">
        <v>14</v>
      </c>
      <c r="C1492" s="70" t="s">
        <v>3384</v>
      </c>
      <c r="D1492" s="70">
        <v>77611000050</v>
      </c>
      <c r="E1492" s="30" t="s">
        <v>3393</v>
      </c>
      <c r="F1492" s="30" t="s">
        <v>3393</v>
      </c>
      <c r="G1492" s="31" t="s">
        <v>3394</v>
      </c>
      <c r="H1492" s="29" t="s">
        <v>18</v>
      </c>
      <c r="I1492" s="63">
        <v>0</v>
      </c>
      <c r="J1492" s="63"/>
      <c r="K1492" s="63">
        <v>0</v>
      </c>
      <c r="T1492" s="1" t="e">
        <f>VLOOKUP(F:F,[1]PdC!$F$5:$AE$1164,31,0)</f>
        <v>#N/A</v>
      </c>
      <c r="W1492" s="33"/>
    </row>
    <row r="1493" spans="2:23" ht="15.6" customHeight="1" x14ac:dyDescent="0.25">
      <c r="B1493" s="29" t="s">
        <v>14</v>
      </c>
      <c r="C1493" s="70" t="s">
        <v>3384</v>
      </c>
      <c r="D1493" s="70">
        <v>77611000055</v>
      </c>
      <c r="E1493" s="30" t="s">
        <v>3395</v>
      </c>
      <c r="F1493" s="30" t="s">
        <v>3395</v>
      </c>
      <c r="G1493" s="31" t="s">
        <v>3396</v>
      </c>
      <c r="H1493" s="29" t="s">
        <v>18</v>
      </c>
      <c r="I1493" s="63">
        <v>0</v>
      </c>
      <c r="J1493" s="63"/>
      <c r="K1493" s="63">
        <v>0</v>
      </c>
      <c r="T1493" s="1" t="e">
        <f>VLOOKUP(F:F,[1]PdC!$F$5:$AE$1164,31,0)</f>
        <v>#REF!</v>
      </c>
      <c r="W1493" s="33"/>
    </row>
    <row r="1494" spans="2:23" ht="15.6" customHeight="1" x14ac:dyDescent="0.25">
      <c r="B1494" s="29" t="s">
        <v>14</v>
      </c>
      <c r="C1494" s="70" t="s">
        <v>3397</v>
      </c>
      <c r="D1494" s="70">
        <v>77611000060</v>
      </c>
      <c r="E1494" s="30" t="s">
        <v>3398</v>
      </c>
      <c r="F1494" s="30" t="s">
        <v>3398</v>
      </c>
      <c r="G1494" s="31" t="s">
        <v>3399</v>
      </c>
      <c r="H1494" s="29" t="s">
        <v>18</v>
      </c>
      <c r="I1494" s="63">
        <v>0</v>
      </c>
      <c r="J1494" s="63"/>
      <c r="K1494" s="63">
        <v>0</v>
      </c>
      <c r="T1494" s="1" t="e">
        <f>VLOOKUP(F:F,[1]PdC!$F$5:$AE$1164,31,0)</f>
        <v>#REF!</v>
      </c>
      <c r="W1494" s="33"/>
    </row>
    <row r="1495" spans="2:23" ht="15.6" customHeight="1" x14ac:dyDescent="0.25">
      <c r="B1495" s="29" t="s">
        <v>14</v>
      </c>
      <c r="C1495" s="107" t="s">
        <v>3397</v>
      </c>
      <c r="D1495" s="70"/>
      <c r="E1495" s="30" t="s">
        <v>3400</v>
      </c>
      <c r="F1495" s="30" t="s">
        <v>3400</v>
      </c>
      <c r="G1495" s="31" t="s">
        <v>3401</v>
      </c>
      <c r="H1495" s="29" t="s">
        <v>18</v>
      </c>
      <c r="I1495" s="63">
        <v>0</v>
      </c>
      <c r="J1495" s="63"/>
      <c r="K1495" s="63">
        <v>0</v>
      </c>
      <c r="T1495" s="1" t="e">
        <f>VLOOKUP(F:F,[1]PdC!$F$5:$AE$1164,31,0)</f>
        <v>#N/A</v>
      </c>
      <c r="W1495" s="33"/>
    </row>
    <row r="1496" spans="2:23" ht="15.6" customHeight="1" x14ac:dyDescent="0.25">
      <c r="B1496" s="64" t="s">
        <v>8</v>
      </c>
      <c r="C1496" s="65"/>
      <c r="D1496" s="65">
        <v>779</v>
      </c>
      <c r="E1496" s="66" t="s">
        <v>3402</v>
      </c>
      <c r="F1496" s="66" t="s">
        <v>3402</v>
      </c>
      <c r="G1496" s="67" t="s">
        <v>3403</v>
      </c>
      <c r="H1496" s="67" t="s">
        <v>11</v>
      </c>
      <c r="I1496" s="68">
        <v>0</v>
      </c>
      <c r="J1496" s="68"/>
      <c r="K1496" s="68">
        <v>0</v>
      </c>
      <c r="T1496" s="1" t="e">
        <f>VLOOKUP(F:F,[1]PdC!$F$5:$AE$1164,31,0)</f>
        <v>#REF!</v>
      </c>
      <c r="W1496" s="33"/>
    </row>
    <row r="1497" spans="2:23" ht="15.6" customHeight="1" x14ac:dyDescent="0.25">
      <c r="B1497" s="23" t="s">
        <v>8</v>
      </c>
      <c r="C1497" s="24"/>
      <c r="D1497" s="24">
        <v>779100</v>
      </c>
      <c r="E1497" s="25" t="s">
        <v>3404</v>
      </c>
      <c r="F1497" s="25" t="s">
        <v>3404</v>
      </c>
      <c r="G1497" s="26" t="s">
        <v>3403</v>
      </c>
      <c r="H1497" s="26" t="s">
        <v>11</v>
      </c>
      <c r="I1497" s="27">
        <v>0</v>
      </c>
      <c r="J1497" s="27"/>
      <c r="K1497" s="27">
        <v>0</v>
      </c>
      <c r="T1497" s="1" t="e">
        <f>VLOOKUP(F:F,[1]PdC!$F$5:$AE$1164,31,0)</f>
        <v>#REF!</v>
      </c>
      <c r="W1497" s="33"/>
    </row>
    <row r="1498" spans="2:23" ht="15.6" customHeight="1" x14ac:dyDescent="0.25">
      <c r="B1498" s="29" t="s">
        <v>8</v>
      </c>
      <c r="C1498" s="70" t="s">
        <v>3405</v>
      </c>
      <c r="D1498" s="70">
        <v>77910000005</v>
      </c>
      <c r="E1498" s="30" t="s">
        <v>3406</v>
      </c>
      <c r="F1498" s="30" t="s">
        <v>3406</v>
      </c>
      <c r="G1498" s="31" t="s">
        <v>3407</v>
      </c>
      <c r="H1498" s="29" t="s">
        <v>18</v>
      </c>
      <c r="I1498" s="63">
        <v>0</v>
      </c>
      <c r="J1498" s="63"/>
      <c r="K1498" s="63">
        <v>0</v>
      </c>
      <c r="T1498" s="1" t="e">
        <f>VLOOKUP(F:F,[1]PdC!$F$5:$AE$1164,31,0)</f>
        <v>#REF!</v>
      </c>
      <c r="W1498" s="33"/>
    </row>
    <row r="1499" spans="2:23" ht="15.6" customHeight="1" x14ac:dyDescent="0.25">
      <c r="B1499" s="29" t="s">
        <v>8</v>
      </c>
      <c r="C1499" s="70" t="s">
        <v>3408</v>
      </c>
      <c r="D1499" s="70">
        <v>77910000010</v>
      </c>
      <c r="E1499" s="30" t="s">
        <v>3409</v>
      </c>
      <c r="F1499" s="30" t="s">
        <v>3409</v>
      </c>
      <c r="G1499" s="31" t="s">
        <v>3410</v>
      </c>
      <c r="H1499" s="29" t="s">
        <v>18</v>
      </c>
      <c r="I1499" s="63">
        <v>0</v>
      </c>
      <c r="J1499" s="63"/>
      <c r="K1499" s="63">
        <v>0</v>
      </c>
      <c r="T1499" s="1" t="e">
        <f>VLOOKUP(F:F,[1]PdC!$F$5:$AE$1164,31,0)</f>
        <v>#REF!</v>
      </c>
      <c r="W1499" s="33"/>
    </row>
    <row r="1500" spans="2:23" ht="15.6" customHeight="1" x14ac:dyDescent="0.25">
      <c r="B1500" s="29" t="s">
        <v>8</v>
      </c>
      <c r="C1500" s="70" t="s">
        <v>3411</v>
      </c>
      <c r="D1500" s="70">
        <v>77910000015</v>
      </c>
      <c r="E1500" s="30" t="s">
        <v>3412</v>
      </c>
      <c r="F1500" s="30" t="s">
        <v>3412</v>
      </c>
      <c r="G1500" s="31" t="s">
        <v>3413</v>
      </c>
      <c r="H1500" s="29" t="s">
        <v>18</v>
      </c>
      <c r="I1500" s="63">
        <v>0</v>
      </c>
      <c r="J1500" s="63"/>
      <c r="K1500" s="63">
        <v>0</v>
      </c>
      <c r="T1500" s="1" t="e">
        <f>VLOOKUP(F:F,[1]PdC!$F$5:$AE$1164,31,0)</f>
        <v>#REF!</v>
      </c>
      <c r="W1500" s="33"/>
    </row>
    <row r="1501" spans="2:23" ht="15.6" customHeight="1" x14ac:dyDescent="0.25">
      <c r="B1501" s="29" t="s">
        <v>8</v>
      </c>
      <c r="C1501" s="70" t="s">
        <v>3405</v>
      </c>
      <c r="D1501" s="70">
        <v>77910000020</v>
      </c>
      <c r="E1501" s="30" t="s">
        <v>3414</v>
      </c>
      <c r="F1501" s="30" t="s">
        <v>3414</v>
      </c>
      <c r="G1501" s="31" t="s">
        <v>3415</v>
      </c>
      <c r="H1501" s="29" t="s">
        <v>18</v>
      </c>
      <c r="I1501" s="63">
        <v>0</v>
      </c>
      <c r="J1501" s="63"/>
      <c r="K1501" s="63">
        <v>0</v>
      </c>
      <c r="T1501" s="1" t="e">
        <f>VLOOKUP(F:F,[1]PdC!$F$5:$AE$1164,31,0)</f>
        <v>#REF!</v>
      </c>
      <c r="W1501" s="33"/>
    </row>
    <row r="1502" spans="2:23" ht="15.6" customHeight="1" x14ac:dyDescent="0.25">
      <c r="B1502" s="29" t="s">
        <v>8</v>
      </c>
      <c r="C1502" s="70" t="s">
        <v>3416</v>
      </c>
      <c r="D1502" s="70">
        <v>77910000025</v>
      </c>
      <c r="E1502" s="30" t="s">
        <v>3417</v>
      </c>
      <c r="F1502" s="30" t="s">
        <v>3417</v>
      </c>
      <c r="G1502" s="31" t="s">
        <v>3418</v>
      </c>
      <c r="H1502" s="29" t="s">
        <v>18</v>
      </c>
      <c r="I1502" s="63">
        <v>0</v>
      </c>
      <c r="J1502" s="63"/>
      <c r="K1502" s="63">
        <v>0</v>
      </c>
      <c r="T1502" s="1" t="e">
        <f>VLOOKUP(F:F,[1]PdC!$F$5:$AE$1164,31,0)</f>
        <v>#REF!</v>
      </c>
      <c r="W1502" s="33"/>
    </row>
    <row r="1503" spans="2:23" ht="15.6" customHeight="1" x14ac:dyDescent="0.25">
      <c r="B1503" s="29" t="s">
        <v>8</v>
      </c>
      <c r="C1503" s="70" t="s">
        <v>3419</v>
      </c>
      <c r="D1503" s="70">
        <v>77910000030</v>
      </c>
      <c r="E1503" s="30" t="s">
        <v>3420</v>
      </c>
      <c r="F1503" s="30" t="s">
        <v>3420</v>
      </c>
      <c r="G1503" s="31" t="s">
        <v>3421</v>
      </c>
      <c r="H1503" s="29" t="s">
        <v>18</v>
      </c>
      <c r="I1503" s="63">
        <v>0</v>
      </c>
      <c r="J1503" s="63"/>
      <c r="K1503" s="63">
        <v>0</v>
      </c>
      <c r="T1503" s="1" t="e">
        <f>VLOOKUP(F:F,[1]PdC!$F$5:$AE$1164,31,0)</f>
        <v>#REF!</v>
      </c>
      <c r="W1503" s="33"/>
    </row>
    <row r="1504" spans="2:23" ht="15.6" customHeight="1" x14ac:dyDescent="0.25">
      <c r="B1504" s="29" t="s">
        <v>8</v>
      </c>
      <c r="C1504" s="70" t="s">
        <v>3422</v>
      </c>
      <c r="D1504" s="70">
        <v>77910000035</v>
      </c>
      <c r="E1504" s="30" t="s">
        <v>3423</v>
      </c>
      <c r="F1504" s="30" t="s">
        <v>3423</v>
      </c>
      <c r="G1504" s="31" t="s">
        <v>3424</v>
      </c>
      <c r="H1504" s="29" t="s">
        <v>18</v>
      </c>
      <c r="I1504" s="63">
        <v>0</v>
      </c>
      <c r="J1504" s="63"/>
      <c r="K1504" s="63">
        <v>0</v>
      </c>
      <c r="T1504" s="1" t="e">
        <f>VLOOKUP(F:F,[1]PdC!$F$5:$AE$1164,31,0)</f>
        <v>#REF!</v>
      </c>
      <c r="W1504" s="33"/>
    </row>
    <row r="1505" spans="2:23" ht="15.6" customHeight="1" x14ac:dyDescent="0.25">
      <c r="B1505" s="29" t="s">
        <v>8</v>
      </c>
      <c r="C1505" s="70" t="s">
        <v>3425</v>
      </c>
      <c r="D1505" s="70">
        <v>77910000040</v>
      </c>
      <c r="E1505" s="30" t="s">
        <v>3426</v>
      </c>
      <c r="F1505" s="30" t="s">
        <v>3426</v>
      </c>
      <c r="G1505" s="31" t="s">
        <v>3427</v>
      </c>
      <c r="H1505" s="29" t="s">
        <v>18</v>
      </c>
      <c r="I1505" s="63">
        <v>0</v>
      </c>
      <c r="J1505" s="63"/>
      <c r="K1505" s="63">
        <v>0</v>
      </c>
      <c r="T1505" s="1" t="e">
        <f>VLOOKUP(F:F,[1]PdC!$F$5:$AE$1164,31,0)</f>
        <v>#REF!</v>
      </c>
      <c r="W1505" s="33"/>
    </row>
    <row r="1506" spans="2:23" ht="15.6" customHeight="1" x14ac:dyDescent="0.25">
      <c r="B1506" s="29" t="s">
        <v>8</v>
      </c>
      <c r="C1506" s="70" t="s">
        <v>3428</v>
      </c>
      <c r="D1506" s="70">
        <v>77910000045</v>
      </c>
      <c r="E1506" s="30" t="s">
        <v>3429</v>
      </c>
      <c r="F1506" s="30" t="s">
        <v>3429</v>
      </c>
      <c r="G1506" s="31" t="s">
        <v>3430</v>
      </c>
      <c r="H1506" s="29" t="s">
        <v>18</v>
      </c>
      <c r="I1506" s="63">
        <v>0</v>
      </c>
      <c r="J1506" s="63"/>
      <c r="K1506" s="63">
        <v>0</v>
      </c>
      <c r="T1506" s="1" t="e">
        <f>VLOOKUP(F:F,[1]PdC!$F$5:$AE$1164,31,0)</f>
        <v>#REF!</v>
      </c>
      <c r="W1506" s="33"/>
    </row>
    <row r="1507" spans="2:23" ht="15.6" customHeight="1" x14ac:dyDescent="0.25">
      <c r="B1507" s="64" t="s">
        <v>8</v>
      </c>
      <c r="C1507" s="65"/>
      <c r="D1507" s="65">
        <v>781</v>
      </c>
      <c r="E1507" s="66" t="s">
        <v>3431</v>
      </c>
      <c r="F1507" s="66" t="s">
        <v>3431</v>
      </c>
      <c r="G1507" s="67" t="s">
        <v>3432</v>
      </c>
      <c r="H1507" s="67" t="s">
        <v>11</v>
      </c>
      <c r="I1507" s="68">
        <v>0</v>
      </c>
      <c r="J1507" s="68"/>
      <c r="K1507" s="68">
        <v>0</v>
      </c>
      <c r="T1507" s="1" t="e">
        <f>VLOOKUP(F:F,[1]PdC!$F$5:$AE$1164,31,0)</f>
        <v>#REF!</v>
      </c>
      <c r="W1507" s="33"/>
    </row>
    <row r="1508" spans="2:23" ht="15.6" customHeight="1" x14ac:dyDescent="0.25">
      <c r="B1508" s="23" t="s">
        <v>8</v>
      </c>
      <c r="C1508" s="24"/>
      <c r="D1508" s="24">
        <v>781100</v>
      </c>
      <c r="E1508" s="25" t="s">
        <v>3433</v>
      </c>
      <c r="F1508" s="25" t="s">
        <v>3433</v>
      </c>
      <c r="G1508" s="26" t="s">
        <v>3432</v>
      </c>
      <c r="H1508" s="26" t="s">
        <v>11</v>
      </c>
      <c r="I1508" s="27">
        <v>0</v>
      </c>
      <c r="J1508" s="27"/>
      <c r="K1508" s="27">
        <v>0</v>
      </c>
      <c r="T1508" s="1" t="e">
        <f>VLOOKUP(F:F,[1]PdC!$F$5:$AE$1164,31,0)</f>
        <v>#REF!</v>
      </c>
      <c r="W1508" s="33"/>
    </row>
    <row r="1509" spans="2:23" ht="15.6" customHeight="1" x14ac:dyDescent="0.25">
      <c r="B1509" s="29" t="s">
        <v>8</v>
      </c>
      <c r="C1509" s="70" t="s">
        <v>3434</v>
      </c>
      <c r="D1509" s="70">
        <v>78110000005</v>
      </c>
      <c r="E1509" s="30" t="s">
        <v>3435</v>
      </c>
      <c r="F1509" s="30" t="s">
        <v>3435</v>
      </c>
      <c r="G1509" s="31" t="s">
        <v>3436</v>
      </c>
      <c r="H1509" s="29" t="s">
        <v>18</v>
      </c>
      <c r="I1509" s="63">
        <v>0</v>
      </c>
      <c r="J1509" s="63"/>
      <c r="K1509" s="63">
        <v>0</v>
      </c>
      <c r="T1509" s="1" t="e">
        <f>VLOOKUP(F:F,[1]PdC!$F$5:$AE$1164,31,0)</f>
        <v>#REF!</v>
      </c>
      <c r="W1509" s="33"/>
    </row>
    <row r="1510" spans="2:23" ht="15.6" customHeight="1" x14ac:dyDescent="0.25">
      <c r="B1510" s="64" t="s">
        <v>8</v>
      </c>
      <c r="C1510" s="65"/>
      <c r="D1510" s="65">
        <v>782</v>
      </c>
      <c r="E1510" s="66" t="s">
        <v>3437</v>
      </c>
      <c r="F1510" s="66" t="s">
        <v>3437</v>
      </c>
      <c r="G1510" s="67" t="s">
        <v>3438</v>
      </c>
      <c r="H1510" s="67" t="s">
        <v>11</v>
      </c>
      <c r="I1510" s="68">
        <v>0</v>
      </c>
      <c r="J1510" s="68"/>
      <c r="K1510" s="68">
        <v>0</v>
      </c>
      <c r="T1510" s="1" t="e">
        <f>VLOOKUP(F:F,[1]PdC!$F$5:$AE$1164,31,0)</f>
        <v>#REF!</v>
      </c>
      <c r="W1510" s="33"/>
    </row>
    <row r="1511" spans="2:23" ht="15.6" customHeight="1" x14ac:dyDescent="0.25">
      <c r="B1511" s="23" t="s">
        <v>8</v>
      </c>
      <c r="C1511" s="24"/>
      <c r="D1511" s="24">
        <v>782100</v>
      </c>
      <c r="E1511" s="25" t="s">
        <v>3439</v>
      </c>
      <c r="F1511" s="25" t="s">
        <v>3439</v>
      </c>
      <c r="G1511" s="26" t="s">
        <v>3438</v>
      </c>
      <c r="H1511" s="26" t="s">
        <v>11</v>
      </c>
      <c r="I1511" s="27">
        <v>0</v>
      </c>
      <c r="J1511" s="27"/>
      <c r="K1511" s="27">
        <v>0</v>
      </c>
      <c r="T1511" s="1" t="e">
        <f>VLOOKUP(F:F,[1]PdC!$F$5:$AE$1164,31,0)</f>
        <v>#REF!</v>
      </c>
      <c r="W1511" s="33"/>
    </row>
    <row r="1512" spans="2:23" ht="15.6" customHeight="1" x14ac:dyDescent="0.25">
      <c r="B1512" s="29" t="s">
        <v>8</v>
      </c>
      <c r="C1512" s="70" t="s">
        <v>3440</v>
      </c>
      <c r="D1512" s="70">
        <v>78210000005</v>
      </c>
      <c r="E1512" s="30" t="s">
        <v>3441</v>
      </c>
      <c r="F1512" s="30" t="s">
        <v>3441</v>
      </c>
      <c r="G1512" s="31" t="s">
        <v>3442</v>
      </c>
      <c r="H1512" s="29" t="s">
        <v>18</v>
      </c>
      <c r="I1512" s="63">
        <v>0</v>
      </c>
      <c r="J1512" s="63"/>
      <c r="K1512" s="63">
        <v>0</v>
      </c>
      <c r="T1512" s="1" t="e">
        <f>VLOOKUP(F:F,[1]PdC!$F$5:$AE$1164,31,0)</f>
        <v>#REF!</v>
      </c>
      <c r="W1512" s="33"/>
    </row>
    <row r="1513" spans="2:23" ht="15.6" customHeight="1" x14ac:dyDescent="0.25">
      <c r="B1513" s="29" t="s">
        <v>8</v>
      </c>
      <c r="C1513" s="70" t="s">
        <v>3440</v>
      </c>
      <c r="D1513" s="70">
        <v>78210000010</v>
      </c>
      <c r="E1513" s="30" t="s">
        <v>3443</v>
      </c>
      <c r="F1513" s="30" t="s">
        <v>3443</v>
      </c>
      <c r="G1513" s="31" t="s">
        <v>3444</v>
      </c>
      <c r="H1513" s="29" t="s">
        <v>18</v>
      </c>
      <c r="I1513" s="63">
        <v>0</v>
      </c>
      <c r="J1513" s="63"/>
      <c r="K1513" s="63">
        <v>0</v>
      </c>
      <c r="T1513" s="1" t="e">
        <f>VLOOKUP(F:F,[1]PdC!$F$5:$AE$1164,31,0)</f>
        <v>#REF!</v>
      </c>
      <c r="W1513" s="33"/>
    </row>
    <row r="1514" spans="2:23" ht="15.6" customHeight="1" x14ac:dyDescent="0.25">
      <c r="B1514" s="64" t="s">
        <v>8</v>
      </c>
      <c r="C1514" s="65"/>
      <c r="D1514" s="65">
        <v>785</v>
      </c>
      <c r="E1514" s="66" t="s">
        <v>3445</v>
      </c>
      <c r="F1514" s="66" t="s">
        <v>3445</v>
      </c>
      <c r="G1514" s="67" t="s">
        <v>3446</v>
      </c>
      <c r="H1514" s="67" t="s">
        <v>11</v>
      </c>
      <c r="I1514" s="68">
        <v>0</v>
      </c>
      <c r="J1514" s="68"/>
      <c r="K1514" s="68">
        <v>0</v>
      </c>
      <c r="T1514" s="1" t="e">
        <f>VLOOKUP(F:F,[1]PdC!$F$5:$AE$1164,31,0)</f>
        <v>#REF!</v>
      </c>
      <c r="W1514" s="33"/>
    </row>
    <row r="1515" spans="2:23" ht="15.6" customHeight="1" x14ac:dyDescent="0.25">
      <c r="B1515" s="23" t="s">
        <v>8</v>
      </c>
      <c r="C1515" s="24"/>
      <c r="D1515" s="24">
        <v>785100</v>
      </c>
      <c r="E1515" s="25" t="s">
        <v>3447</v>
      </c>
      <c r="F1515" s="25" t="s">
        <v>3447</v>
      </c>
      <c r="G1515" s="26" t="s">
        <v>3446</v>
      </c>
      <c r="H1515" s="26" t="s">
        <v>11</v>
      </c>
      <c r="I1515" s="27">
        <v>0</v>
      </c>
      <c r="J1515" s="27"/>
      <c r="K1515" s="27">
        <v>0</v>
      </c>
      <c r="T1515" s="1" t="e">
        <f>VLOOKUP(F:F,[1]PdC!$F$5:$AE$1164,31,0)</f>
        <v>#REF!</v>
      </c>
      <c r="W1515" s="33"/>
    </row>
    <row r="1516" spans="2:23" ht="15.6" customHeight="1" x14ac:dyDescent="0.25">
      <c r="B1516" s="29" t="s">
        <v>8</v>
      </c>
      <c r="C1516" s="70" t="s">
        <v>3448</v>
      </c>
      <c r="D1516" s="70">
        <v>78510000005</v>
      </c>
      <c r="E1516" s="30" t="s">
        <v>3449</v>
      </c>
      <c r="F1516" s="30" t="s">
        <v>3449</v>
      </c>
      <c r="G1516" s="31" t="s">
        <v>3450</v>
      </c>
      <c r="H1516" s="29" t="s">
        <v>18</v>
      </c>
      <c r="I1516" s="63">
        <v>0</v>
      </c>
      <c r="J1516" s="63"/>
      <c r="K1516" s="63">
        <v>0</v>
      </c>
      <c r="T1516" s="1" t="e">
        <f>VLOOKUP(F:F,[1]PdC!$F$5:$AE$1164,31,0)</f>
        <v>#REF!</v>
      </c>
      <c r="W1516" s="33"/>
    </row>
    <row r="1517" spans="2:23" ht="15.6" customHeight="1" x14ac:dyDescent="0.25">
      <c r="B1517" s="29" t="s">
        <v>8</v>
      </c>
      <c r="C1517" s="70" t="s">
        <v>3451</v>
      </c>
      <c r="D1517" s="70">
        <v>78510000010</v>
      </c>
      <c r="E1517" s="30" t="s">
        <v>3452</v>
      </c>
      <c r="F1517" s="30" t="s">
        <v>3452</v>
      </c>
      <c r="G1517" s="31" t="s">
        <v>3453</v>
      </c>
      <c r="H1517" s="29" t="s">
        <v>18</v>
      </c>
      <c r="I1517" s="63">
        <v>0</v>
      </c>
      <c r="J1517" s="63"/>
      <c r="K1517" s="63">
        <v>0</v>
      </c>
      <c r="T1517" s="1" t="e">
        <f>VLOOKUP(F:F,[1]PdC!$F$5:$AE$1164,31,0)</f>
        <v>#REF!</v>
      </c>
      <c r="W1517" s="33"/>
    </row>
    <row r="1518" spans="2:23" ht="15.6" customHeight="1" x14ac:dyDescent="0.25">
      <c r="B1518" s="29" t="s">
        <v>8</v>
      </c>
      <c r="C1518" s="70" t="s">
        <v>3454</v>
      </c>
      <c r="D1518" s="70">
        <v>78510000020</v>
      </c>
      <c r="E1518" s="30" t="s">
        <v>3455</v>
      </c>
      <c r="F1518" s="30" t="s">
        <v>3455</v>
      </c>
      <c r="G1518" s="31" t="s">
        <v>3456</v>
      </c>
      <c r="H1518" s="29" t="s">
        <v>18</v>
      </c>
      <c r="I1518" s="63">
        <v>0</v>
      </c>
      <c r="J1518" s="63"/>
      <c r="K1518" s="63">
        <v>0</v>
      </c>
      <c r="T1518" s="1" t="e">
        <f>VLOOKUP(F:F,[1]PdC!$F$5:$AE$1164,31,0)</f>
        <v>#REF!</v>
      </c>
      <c r="W1518" s="33"/>
    </row>
    <row r="1519" spans="2:23" ht="15.6" customHeight="1" x14ac:dyDescent="0.25">
      <c r="B1519" s="29" t="s">
        <v>8</v>
      </c>
      <c r="C1519" s="70" t="s">
        <v>3457</v>
      </c>
      <c r="D1519" s="70">
        <v>78510000021</v>
      </c>
      <c r="E1519" s="30" t="s">
        <v>3458</v>
      </c>
      <c r="F1519" s="30" t="s">
        <v>3458</v>
      </c>
      <c r="G1519" s="31" t="s">
        <v>3459</v>
      </c>
      <c r="H1519" s="29" t="s">
        <v>18</v>
      </c>
      <c r="I1519" s="63">
        <v>0</v>
      </c>
      <c r="J1519" s="63"/>
      <c r="K1519" s="63">
        <v>0</v>
      </c>
      <c r="T1519" s="1" t="e">
        <f>VLOOKUP(F:F,[1]PdC!$F$5:$AE$1164,31,0)</f>
        <v>#REF!</v>
      </c>
      <c r="W1519" s="33"/>
    </row>
    <row r="1520" spans="2:23" ht="15.6" customHeight="1" x14ac:dyDescent="0.25">
      <c r="B1520" s="29" t="s">
        <v>8</v>
      </c>
      <c r="C1520" s="70" t="s">
        <v>3460</v>
      </c>
      <c r="D1520" s="70">
        <v>78510000030</v>
      </c>
      <c r="E1520" s="30" t="s">
        <v>3461</v>
      </c>
      <c r="F1520" s="30" t="s">
        <v>3461</v>
      </c>
      <c r="G1520" s="31" t="s">
        <v>3462</v>
      </c>
      <c r="H1520" s="29" t="s">
        <v>18</v>
      </c>
      <c r="I1520" s="63">
        <v>0</v>
      </c>
      <c r="J1520" s="63"/>
      <c r="K1520" s="63">
        <v>0</v>
      </c>
      <c r="T1520" s="1" t="e">
        <f>VLOOKUP(F:F,[1]PdC!$F$5:$AE$1164,31,0)</f>
        <v>#REF!</v>
      </c>
      <c r="W1520" s="33"/>
    </row>
    <row r="1521" spans="2:23" ht="15.6" customHeight="1" x14ac:dyDescent="0.25">
      <c r="B1521" s="29" t="s">
        <v>8</v>
      </c>
      <c r="C1521" s="70" t="s">
        <v>3463</v>
      </c>
      <c r="D1521" s="70">
        <v>78510000035</v>
      </c>
      <c r="E1521" s="30" t="s">
        <v>3464</v>
      </c>
      <c r="F1521" s="30" t="s">
        <v>3464</v>
      </c>
      <c r="G1521" s="31" t="s">
        <v>3465</v>
      </c>
      <c r="H1521" s="29" t="s">
        <v>18</v>
      </c>
      <c r="I1521" s="63">
        <v>0</v>
      </c>
      <c r="J1521" s="63"/>
      <c r="K1521" s="63">
        <v>0</v>
      </c>
      <c r="T1521" s="1" t="e">
        <f>VLOOKUP(F:F,[1]PdC!$F$5:$AE$1164,31,0)</f>
        <v>#REF!</v>
      </c>
      <c r="W1521" s="33"/>
    </row>
    <row r="1522" spans="2:23" ht="15.6" customHeight="1" x14ac:dyDescent="0.25">
      <c r="B1522" s="29" t="s">
        <v>8</v>
      </c>
      <c r="C1522" s="70" t="s">
        <v>3466</v>
      </c>
      <c r="D1522" s="70">
        <v>78510000080</v>
      </c>
      <c r="E1522" s="30" t="s">
        <v>3467</v>
      </c>
      <c r="F1522" s="30" t="s">
        <v>3467</v>
      </c>
      <c r="G1522" s="31" t="s">
        <v>3468</v>
      </c>
      <c r="H1522" s="29" t="s">
        <v>18</v>
      </c>
      <c r="I1522" s="63">
        <v>0</v>
      </c>
      <c r="J1522" s="63"/>
      <c r="K1522" s="63">
        <v>0</v>
      </c>
      <c r="T1522" s="1" t="e">
        <f>VLOOKUP(F:F,[1]PdC!$F$5:$AE$1164,31,0)</f>
        <v>#REF!</v>
      </c>
      <c r="W1522" s="33"/>
    </row>
    <row r="1523" spans="2:23" ht="15.6" customHeight="1" x14ac:dyDescent="0.25">
      <c r="B1523" s="29" t="s">
        <v>8</v>
      </c>
      <c r="C1523" s="70" t="s">
        <v>3469</v>
      </c>
      <c r="D1523" s="70">
        <v>78510000085</v>
      </c>
      <c r="E1523" s="30" t="s">
        <v>3470</v>
      </c>
      <c r="F1523" s="30" t="s">
        <v>3470</v>
      </c>
      <c r="G1523" s="31" t="s">
        <v>3471</v>
      </c>
      <c r="H1523" s="29" t="s">
        <v>18</v>
      </c>
      <c r="I1523" s="63">
        <v>0</v>
      </c>
      <c r="J1523" s="63"/>
      <c r="K1523" s="63">
        <v>0</v>
      </c>
      <c r="T1523" s="1" t="e">
        <f>VLOOKUP(F:F,[1]PdC!$F$5:$AE$1164,31,0)</f>
        <v>#REF!</v>
      </c>
      <c r="W1523" s="33"/>
    </row>
    <row r="1524" spans="2:23" ht="15.6" customHeight="1" x14ac:dyDescent="0.25">
      <c r="B1524" s="29" t="s">
        <v>8</v>
      </c>
      <c r="C1524" s="70" t="s">
        <v>3472</v>
      </c>
      <c r="D1524" s="70">
        <v>78510000090</v>
      </c>
      <c r="E1524" s="30" t="s">
        <v>3473</v>
      </c>
      <c r="F1524" s="30" t="s">
        <v>3473</v>
      </c>
      <c r="G1524" s="31" t="s">
        <v>3474</v>
      </c>
      <c r="H1524" s="29" t="s">
        <v>18</v>
      </c>
      <c r="I1524" s="63">
        <v>0</v>
      </c>
      <c r="J1524" s="63"/>
      <c r="K1524" s="63">
        <v>0</v>
      </c>
      <c r="T1524" s="1" t="e">
        <f>VLOOKUP(F:F,[1]PdC!$F$5:$AE$1164,31,0)</f>
        <v>#REF!</v>
      </c>
      <c r="W1524" s="33"/>
    </row>
    <row r="1525" spans="2:23" ht="15.6" customHeight="1" x14ac:dyDescent="0.25">
      <c r="B1525" s="29" t="s">
        <v>8</v>
      </c>
      <c r="C1525" s="70" t="s">
        <v>3475</v>
      </c>
      <c r="D1525" s="70">
        <v>78510000095</v>
      </c>
      <c r="E1525" s="30" t="s">
        <v>3476</v>
      </c>
      <c r="F1525" s="30" t="s">
        <v>3476</v>
      </c>
      <c r="G1525" s="31" t="s">
        <v>3477</v>
      </c>
      <c r="H1525" s="29" t="s">
        <v>18</v>
      </c>
      <c r="I1525" s="63">
        <v>0</v>
      </c>
      <c r="J1525" s="63"/>
      <c r="K1525" s="63">
        <v>0</v>
      </c>
      <c r="T1525" s="1" t="e">
        <f>VLOOKUP(F:F,[1]PdC!$F$5:$AE$1164,31,0)</f>
        <v>#REF!</v>
      </c>
      <c r="W1525" s="33"/>
    </row>
    <row r="1526" spans="2:23" ht="15.6" customHeight="1" x14ac:dyDescent="0.25">
      <c r="B1526" s="29" t="s">
        <v>8</v>
      </c>
      <c r="C1526" s="70" t="s">
        <v>3451</v>
      </c>
      <c r="D1526" s="70">
        <v>78510000096</v>
      </c>
      <c r="E1526" s="30" t="s">
        <v>3478</v>
      </c>
      <c r="F1526" s="30" t="s">
        <v>3478</v>
      </c>
      <c r="G1526" s="31" t="s">
        <v>3479</v>
      </c>
      <c r="H1526" s="29" t="s">
        <v>18</v>
      </c>
      <c r="I1526" s="63">
        <v>0</v>
      </c>
      <c r="J1526" s="63"/>
      <c r="K1526" s="63">
        <v>0</v>
      </c>
      <c r="T1526" s="1" t="e">
        <f>VLOOKUP(F:F,[1]PdC!$F$5:$AE$1164,31,0)</f>
        <v>#N/A</v>
      </c>
      <c r="W1526" s="33"/>
    </row>
    <row r="1527" spans="2:23" ht="15.6" customHeight="1" x14ac:dyDescent="0.25">
      <c r="B1527" s="29" t="s">
        <v>8</v>
      </c>
      <c r="C1527" s="70" t="s">
        <v>3480</v>
      </c>
      <c r="D1527" s="70">
        <v>78510000200</v>
      </c>
      <c r="E1527" s="30" t="s">
        <v>3481</v>
      </c>
      <c r="F1527" s="30" t="s">
        <v>3481</v>
      </c>
      <c r="G1527" s="31" t="s">
        <v>3482</v>
      </c>
      <c r="H1527" s="29" t="s">
        <v>18</v>
      </c>
      <c r="I1527" s="63">
        <v>0</v>
      </c>
      <c r="J1527" s="63"/>
      <c r="K1527" s="63">
        <v>0</v>
      </c>
      <c r="T1527" s="1" t="e">
        <f>VLOOKUP(F:F,[1]PdC!$F$5:$AE$1164,31,0)</f>
        <v>#REF!</v>
      </c>
      <c r="W1527" s="33"/>
    </row>
    <row r="1528" spans="2:23" ht="15.6" customHeight="1" x14ac:dyDescent="0.25">
      <c r="B1528" s="29" t="s">
        <v>8</v>
      </c>
      <c r="C1528" s="70" t="s">
        <v>3483</v>
      </c>
      <c r="D1528" s="70">
        <v>78510000205</v>
      </c>
      <c r="E1528" s="30" t="s">
        <v>3484</v>
      </c>
      <c r="F1528" s="30" t="s">
        <v>3484</v>
      </c>
      <c r="G1528" s="31" t="s">
        <v>3485</v>
      </c>
      <c r="H1528" s="29" t="s">
        <v>18</v>
      </c>
      <c r="I1528" s="63">
        <v>0</v>
      </c>
      <c r="J1528" s="63"/>
      <c r="K1528" s="63">
        <v>0</v>
      </c>
      <c r="T1528" s="1" t="e">
        <f>VLOOKUP(F:F,[1]PdC!$F$5:$AE$1164,31,0)</f>
        <v>#REF!</v>
      </c>
      <c r="W1528" s="33"/>
    </row>
    <row r="1529" spans="2:23" ht="15.6" customHeight="1" x14ac:dyDescent="0.25">
      <c r="B1529" s="29" t="s">
        <v>8</v>
      </c>
      <c r="C1529" s="70" t="s">
        <v>3486</v>
      </c>
      <c r="D1529" s="70">
        <v>78510000210</v>
      </c>
      <c r="E1529" s="30" t="s">
        <v>3487</v>
      </c>
      <c r="F1529" s="30" t="s">
        <v>3487</v>
      </c>
      <c r="G1529" s="31" t="s">
        <v>3488</v>
      </c>
      <c r="H1529" s="29" t="s">
        <v>18</v>
      </c>
      <c r="I1529" s="63">
        <v>0</v>
      </c>
      <c r="J1529" s="63"/>
      <c r="K1529" s="63">
        <v>0</v>
      </c>
      <c r="T1529" s="1" t="e">
        <f>VLOOKUP(F:F,[1]PdC!$F$5:$AE$1164,31,0)</f>
        <v>#REF!</v>
      </c>
      <c r="W1529" s="33"/>
    </row>
    <row r="1530" spans="2:23" ht="15.6" customHeight="1" x14ac:dyDescent="0.25">
      <c r="B1530" s="29" t="s">
        <v>8</v>
      </c>
      <c r="C1530" s="70" t="s">
        <v>3489</v>
      </c>
      <c r="D1530" s="70">
        <v>78510000215</v>
      </c>
      <c r="E1530" s="30" t="s">
        <v>3490</v>
      </c>
      <c r="F1530" s="30" t="s">
        <v>3490</v>
      </c>
      <c r="G1530" s="31" t="s">
        <v>3491</v>
      </c>
      <c r="H1530" s="29" t="s">
        <v>18</v>
      </c>
      <c r="I1530" s="63">
        <v>0</v>
      </c>
      <c r="J1530" s="63"/>
      <c r="K1530" s="63">
        <v>0</v>
      </c>
      <c r="T1530" s="1" t="e">
        <f>VLOOKUP(F:F,[1]PdC!$F$5:$AE$1164,31,0)</f>
        <v>#REF!</v>
      </c>
      <c r="W1530" s="33"/>
    </row>
    <row r="1531" spans="2:23" ht="15.6" customHeight="1" x14ac:dyDescent="0.25">
      <c r="B1531" s="29" t="s">
        <v>8</v>
      </c>
      <c r="C1531" s="70" t="s">
        <v>3492</v>
      </c>
      <c r="D1531" s="70">
        <v>78510000220</v>
      </c>
      <c r="E1531" s="30" t="s">
        <v>3493</v>
      </c>
      <c r="F1531" s="30" t="s">
        <v>3493</v>
      </c>
      <c r="G1531" s="31" t="s">
        <v>3494</v>
      </c>
      <c r="H1531" s="29" t="s">
        <v>18</v>
      </c>
      <c r="I1531" s="63">
        <v>0</v>
      </c>
      <c r="J1531" s="63"/>
      <c r="K1531" s="63">
        <v>0</v>
      </c>
      <c r="T1531" s="1" t="e">
        <f>VLOOKUP(F:F,[1]PdC!$F$5:$AE$1164,31,0)</f>
        <v>#REF!</v>
      </c>
      <c r="W1531" s="33"/>
    </row>
    <row r="1532" spans="2:23" ht="15.6" customHeight="1" x14ac:dyDescent="0.25">
      <c r="B1532" s="29" t="s">
        <v>8</v>
      </c>
      <c r="C1532" s="70" t="s">
        <v>3495</v>
      </c>
      <c r="D1532" s="70">
        <v>78510000225</v>
      </c>
      <c r="E1532" s="30" t="s">
        <v>3496</v>
      </c>
      <c r="F1532" s="30" t="s">
        <v>3496</v>
      </c>
      <c r="G1532" s="31" t="s">
        <v>3497</v>
      </c>
      <c r="H1532" s="29" t="s">
        <v>18</v>
      </c>
      <c r="I1532" s="63">
        <v>0</v>
      </c>
      <c r="J1532" s="63"/>
      <c r="K1532" s="63">
        <v>0</v>
      </c>
      <c r="T1532" s="1" t="e">
        <f>VLOOKUP(F:F,[1]PdC!$F$5:$AE$1164,31,0)</f>
        <v>#REF!</v>
      </c>
      <c r="W1532" s="33"/>
    </row>
    <row r="1533" spans="2:23" ht="15.6" customHeight="1" x14ac:dyDescent="0.25">
      <c r="B1533" s="29" t="s">
        <v>8</v>
      </c>
      <c r="C1533" s="70" t="s">
        <v>3498</v>
      </c>
      <c r="D1533" s="70">
        <v>78510000230</v>
      </c>
      <c r="E1533" s="30" t="s">
        <v>3499</v>
      </c>
      <c r="F1533" s="30" t="s">
        <v>3499</v>
      </c>
      <c r="G1533" s="31" t="s">
        <v>3500</v>
      </c>
      <c r="H1533" s="29" t="s">
        <v>18</v>
      </c>
      <c r="I1533" s="63">
        <v>0</v>
      </c>
      <c r="J1533" s="63"/>
      <c r="K1533" s="63">
        <v>0</v>
      </c>
      <c r="T1533" s="1" t="e">
        <f>VLOOKUP(F:F,[1]PdC!$F$5:$AE$1164,31,0)</f>
        <v>#REF!</v>
      </c>
      <c r="W1533" s="33"/>
    </row>
    <row r="1534" spans="2:23" ht="15.6" customHeight="1" x14ac:dyDescent="0.25">
      <c r="B1534" s="29" t="s">
        <v>8</v>
      </c>
      <c r="C1534" s="70" t="s">
        <v>3501</v>
      </c>
      <c r="D1534" s="70">
        <v>78510000235</v>
      </c>
      <c r="E1534" s="30" t="s">
        <v>3502</v>
      </c>
      <c r="F1534" s="30" t="s">
        <v>3502</v>
      </c>
      <c r="G1534" s="31" t="s">
        <v>3503</v>
      </c>
      <c r="H1534" s="29" t="s">
        <v>18</v>
      </c>
      <c r="I1534" s="63">
        <v>0</v>
      </c>
      <c r="J1534" s="63"/>
      <c r="K1534" s="63">
        <v>0</v>
      </c>
      <c r="T1534" s="1" t="e">
        <f>VLOOKUP(F:F,[1]PdC!$F$5:$AE$1164,31,0)</f>
        <v>#REF!</v>
      </c>
      <c r="W1534" s="33"/>
    </row>
    <row r="1535" spans="2:23" ht="15.6" customHeight="1" x14ac:dyDescent="0.25">
      <c r="B1535" s="29" t="s">
        <v>8</v>
      </c>
      <c r="C1535" s="70" t="s">
        <v>3504</v>
      </c>
      <c r="D1535" s="70">
        <v>78510000240</v>
      </c>
      <c r="E1535" s="30" t="s">
        <v>3505</v>
      </c>
      <c r="F1535" s="30" t="s">
        <v>3505</v>
      </c>
      <c r="G1535" s="31" t="s">
        <v>3506</v>
      </c>
      <c r="H1535" s="29" t="s">
        <v>18</v>
      </c>
      <c r="I1535" s="63">
        <v>0</v>
      </c>
      <c r="J1535" s="63"/>
      <c r="K1535" s="63">
        <v>0</v>
      </c>
      <c r="T1535" s="1" t="e">
        <f>VLOOKUP(F:F,[1]PdC!$F$5:$AE$1164,31,0)</f>
        <v>#REF!</v>
      </c>
      <c r="W1535" s="33"/>
    </row>
    <row r="1536" spans="2:23" ht="15.6" customHeight="1" x14ac:dyDescent="0.25">
      <c r="B1536" s="64" t="s">
        <v>8</v>
      </c>
      <c r="C1536" s="65"/>
      <c r="D1536" s="65">
        <v>791</v>
      </c>
      <c r="E1536" s="66" t="s">
        <v>3507</v>
      </c>
      <c r="F1536" s="66" t="s">
        <v>3507</v>
      </c>
      <c r="G1536" s="67" t="s">
        <v>3508</v>
      </c>
      <c r="H1536" s="67" t="s">
        <v>11</v>
      </c>
      <c r="I1536" s="68">
        <v>0</v>
      </c>
      <c r="J1536" s="68"/>
      <c r="K1536" s="68">
        <v>0</v>
      </c>
      <c r="T1536" s="1" t="e">
        <f>VLOOKUP(F:F,[1]PdC!$F$5:$AE$1164,31,0)</f>
        <v>#REF!</v>
      </c>
      <c r="W1536" s="33"/>
    </row>
    <row r="1537" spans="2:23" ht="15.6" customHeight="1" x14ac:dyDescent="0.25">
      <c r="B1537" s="23" t="s">
        <v>8</v>
      </c>
      <c r="C1537" s="24"/>
      <c r="D1537" s="24">
        <v>791100</v>
      </c>
      <c r="E1537" s="25" t="s">
        <v>3509</v>
      </c>
      <c r="F1537" s="25" t="s">
        <v>3509</v>
      </c>
      <c r="G1537" s="26" t="s">
        <v>3508</v>
      </c>
      <c r="H1537" s="26" t="s">
        <v>11</v>
      </c>
      <c r="I1537" s="27">
        <v>0</v>
      </c>
      <c r="J1537" s="27"/>
      <c r="K1537" s="27">
        <v>0</v>
      </c>
      <c r="T1537" s="1" t="e">
        <f>VLOOKUP(F:F,[1]PdC!$F$5:$AE$1164,31,0)</f>
        <v>#REF!</v>
      </c>
      <c r="W1537" s="33"/>
    </row>
    <row r="1538" spans="2:23" ht="15.6" customHeight="1" x14ac:dyDescent="0.25">
      <c r="B1538" s="29" t="s">
        <v>8</v>
      </c>
      <c r="C1538" s="70" t="s">
        <v>3504</v>
      </c>
      <c r="D1538" s="70">
        <v>79110000005</v>
      </c>
      <c r="E1538" s="30" t="s">
        <v>3510</v>
      </c>
      <c r="F1538" s="30" t="s">
        <v>3510</v>
      </c>
      <c r="G1538" s="31" t="s">
        <v>3511</v>
      </c>
      <c r="H1538" s="29" t="s">
        <v>18</v>
      </c>
      <c r="I1538" s="63">
        <v>0</v>
      </c>
      <c r="J1538" s="63"/>
      <c r="K1538" s="63">
        <v>0</v>
      </c>
      <c r="T1538" s="1" t="e">
        <f>VLOOKUP(F:F,[1]PdC!$F$5:$AE$1164,31,0)</f>
        <v>#REF!</v>
      </c>
      <c r="W1538" s="33"/>
    </row>
    <row r="1539" spans="2:23" ht="15.6" customHeight="1" x14ac:dyDescent="0.25">
      <c r="B1539" s="29"/>
      <c r="C1539" s="70"/>
      <c r="D1539" s="70"/>
      <c r="E1539" s="30"/>
      <c r="F1539" s="30"/>
      <c r="G1539" s="31"/>
      <c r="H1539" s="29"/>
      <c r="I1539" s="63"/>
      <c r="J1539" s="63"/>
      <c r="K1539" s="63"/>
      <c r="T1539" s="1" t="e">
        <f>VLOOKUP(F:F,[1]PdC!$F$5:$AE$1164,31,0)</f>
        <v>#REF!</v>
      </c>
    </row>
    <row r="1540" spans="2:23" ht="15.6" customHeight="1" x14ac:dyDescent="0.25">
      <c r="B1540" s="29"/>
      <c r="C1540" s="70"/>
      <c r="D1540" s="70"/>
      <c r="E1540" s="30"/>
      <c r="F1540" s="30"/>
      <c r="G1540" s="31"/>
      <c r="H1540" s="29"/>
      <c r="I1540" s="63"/>
      <c r="J1540" s="63"/>
      <c r="K1540" s="63"/>
      <c r="T1540" s="1" t="e">
        <f>VLOOKUP(F:F,[1]PdC!$F$5:$AE$1164,31,0)</f>
        <v>#REF!</v>
      </c>
    </row>
    <row r="1541" spans="2:23" ht="15.6" customHeight="1" x14ac:dyDescent="0.25">
      <c r="B1541" s="64"/>
      <c r="C1541" s="65"/>
      <c r="D1541" s="65"/>
      <c r="E1541" s="66"/>
      <c r="F1541" s="66"/>
      <c r="G1541" s="67" t="s">
        <v>3512</v>
      </c>
      <c r="H1541" s="67"/>
      <c r="I1541" s="68">
        <v>847882159.17000008</v>
      </c>
      <c r="J1541" s="68">
        <v>0</v>
      </c>
      <c r="K1541" s="68">
        <v>847882159.17000008</v>
      </c>
      <c r="T1541" s="1" t="e">
        <f>VLOOKUP(F:F,[1]PdC!$F$5:$AE$1164,31,0)</f>
        <v>#REF!</v>
      </c>
      <c r="W1541" s="33"/>
    </row>
    <row r="1542" spans="2:23" ht="15.6" customHeight="1" x14ac:dyDescent="0.25">
      <c r="B1542" s="23"/>
      <c r="C1542" s="24"/>
      <c r="D1542" s="24"/>
      <c r="E1542" s="25"/>
      <c r="F1542" s="25"/>
      <c r="G1542" s="26" t="s">
        <v>3513</v>
      </c>
      <c r="H1542" s="26"/>
      <c r="I1542" s="27">
        <v>853879783.27999997</v>
      </c>
      <c r="J1542" s="27">
        <v>0</v>
      </c>
      <c r="K1542" s="27">
        <v>853879783.27999997</v>
      </c>
      <c r="T1542" s="1" t="e">
        <f>VLOOKUP(F:F,[1]PdC!$F$5:$AE$1164,31,0)</f>
        <v>#REF!</v>
      </c>
    </row>
    <row r="1543" spans="2:23" ht="15.6" customHeight="1" x14ac:dyDescent="0.25">
      <c r="B1543" s="29"/>
      <c r="C1543" s="70"/>
      <c r="D1543" s="70"/>
      <c r="E1543" s="30"/>
      <c r="F1543" s="30"/>
      <c r="G1543" s="31" t="s">
        <v>3514</v>
      </c>
      <c r="H1543" s="29"/>
      <c r="I1543" s="63">
        <v>-5997624.1099998951</v>
      </c>
      <c r="J1543" s="63">
        <v>0</v>
      </c>
      <c r="K1543" s="63">
        <v>-5997624.1099998951</v>
      </c>
      <c r="T1543" s="1" t="e">
        <f>VLOOKUP(F:F,[1]PdC!$F$5:$AE$1164,31,0)</f>
        <v>#REF!</v>
      </c>
    </row>
    <row r="1547" spans="2:23" ht="15.6" customHeight="1" x14ac:dyDescent="0.25">
      <c r="B1547" s="1"/>
      <c r="C1547" s="1"/>
      <c r="D1547" s="1"/>
      <c r="E1547" s="1"/>
      <c r="G1547" s="1"/>
      <c r="H1547" s="1"/>
      <c r="I1547" s="108"/>
      <c r="J1547" s="108"/>
      <c r="K1547" s="108"/>
    </row>
    <row r="1548" spans="2:23" ht="15.6" customHeight="1" x14ac:dyDescent="0.25">
      <c r="B1548" s="1"/>
      <c r="C1548" s="1"/>
      <c r="D1548" s="1"/>
      <c r="E1548" s="1"/>
      <c r="G1548" s="1"/>
      <c r="H1548" s="1"/>
      <c r="I1548" s="108"/>
      <c r="J1548" s="108"/>
      <c r="K1548" s="108"/>
    </row>
    <row r="1549" spans="2:23" ht="15.6" customHeight="1" x14ac:dyDescent="0.25">
      <c r="B1549" s="1"/>
      <c r="C1549" s="1"/>
      <c r="D1549" s="1"/>
      <c r="E1549" s="1"/>
      <c r="G1549" s="1"/>
      <c r="H1549" s="1"/>
      <c r="I1549" s="108"/>
      <c r="J1549" s="108"/>
      <c r="K1549" s="108"/>
      <c r="L1549" s="109" t="s">
        <v>1158</v>
      </c>
      <c r="M1549" s="109" t="s">
        <v>1158</v>
      </c>
    </row>
    <row r="1550" spans="2:23" ht="15.6" customHeight="1" x14ac:dyDescent="0.25">
      <c r="B1550" s="1"/>
      <c r="C1550" s="1"/>
      <c r="D1550" s="1"/>
      <c r="E1550" s="1"/>
      <c r="G1550" s="1"/>
      <c r="H1550" s="1"/>
      <c r="I1550" s="108"/>
      <c r="J1550" s="108"/>
      <c r="K1550" s="108"/>
    </row>
  </sheetData>
  <autoFilter ref="A2:V1538"/>
  <conditionalFormatting sqref="C2">
    <cfRule type="duplicateValues" dxfId="37" priority="31"/>
    <cfRule type="duplicateValues" dxfId="36" priority="32"/>
  </conditionalFormatting>
  <conditionalFormatting sqref="C15">
    <cfRule type="duplicateValues" dxfId="35" priority="29"/>
    <cfRule type="duplicateValues" dxfId="34" priority="30"/>
  </conditionalFormatting>
  <conditionalFormatting sqref="D15">
    <cfRule type="duplicateValues" dxfId="33" priority="27"/>
    <cfRule type="duplicateValues" dxfId="32" priority="28"/>
  </conditionalFormatting>
  <conditionalFormatting sqref="E1228">
    <cfRule type="duplicateValues" dxfId="31" priority="22"/>
    <cfRule type="duplicateValues" dxfId="30" priority="23"/>
    <cfRule type="duplicateValues" dxfId="29" priority="24"/>
  </conditionalFormatting>
  <conditionalFormatting sqref="E1230:E1268 E1304:E1421 E1272:E1302 E1423:E1543">
    <cfRule type="duplicateValues" dxfId="28" priority="33"/>
    <cfRule type="duplicateValues" dxfId="27" priority="34"/>
    <cfRule type="duplicateValues" dxfId="26" priority="35"/>
  </conditionalFormatting>
  <conditionalFormatting sqref="E1269">
    <cfRule type="duplicateValues" dxfId="25" priority="10"/>
    <cfRule type="duplicateValues" dxfId="24" priority="11"/>
    <cfRule type="duplicateValues" dxfId="23" priority="12"/>
  </conditionalFormatting>
  <conditionalFormatting sqref="E1270">
    <cfRule type="duplicateValues" dxfId="22" priority="7"/>
    <cfRule type="duplicateValues" dxfId="21" priority="8"/>
    <cfRule type="duplicateValues" dxfId="20" priority="9"/>
  </conditionalFormatting>
  <conditionalFormatting sqref="E1271">
    <cfRule type="duplicateValues" dxfId="19" priority="4"/>
    <cfRule type="duplicateValues" dxfId="18" priority="5"/>
    <cfRule type="duplicateValues" dxfId="17" priority="6"/>
  </conditionalFormatting>
  <conditionalFormatting sqref="E2:F2">
    <cfRule type="duplicateValues" dxfId="16" priority="25"/>
    <cfRule type="duplicateValues" dxfId="15" priority="26"/>
  </conditionalFormatting>
  <conditionalFormatting sqref="F1228">
    <cfRule type="duplicateValues" dxfId="14" priority="19"/>
    <cfRule type="duplicateValues" dxfId="13" priority="20"/>
    <cfRule type="duplicateValues" dxfId="12" priority="21"/>
  </conditionalFormatting>
  <conditionalFormatting sqref="F1230:F1268 F1304:F1543 F1271:F1302">
    <cfRule type="duplicateValues" dxfId="11" priority="36"/>
    <cfRule type="duplicateValues" dxfId="10" priority="37"/>
    <cfRule type="duplicateValues" dxfId="9" priority="38"/>
  </conditionalFormatting>
  <conditionalFormatting sqref="F1269">
    <cfRule type="duplicateValues" dxfId="8" priority="16"/>
    <cfRule type="duplicateValues" dxfId="7" priority="17"/>
    <cfRule type="duplicateValues" dxfId="6" priority="18"/>
  </conditionalFormatting>
  <conditionalFormatting sqref="F1270">
    <cfRule type="duplicateValues" dxfId="5" priority="13"/>
    <cfRule type="duplicateValues" dxfId="4" priority="14"/>
    <cfRule type="duplicateValues" dxfId="3" priority="15"/>
  </conditionalFormatting>
  <conditionalFormatting sqref="E1422">
    <cfRule type="duplicateValues" dxfId="2" priority="1"/>
    <cfRule type="duplicateValues" dxfId="1" priority="2"/>
    <cfRule type="duplicateValues" dxfId="0" priority="3"/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5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250"/>
  <sheetViews>
    <sheetView showGridLines="0" tabSelected="1" view="pageBreakPreview" topLeftCell="C1" zoomScale="90" zoomScaleNormal="90" zoomScaleSheetLayoutView="90" workbookViewId="0">
      <pane xSplit="4" ySplit="8" topLeftCell="G451" activePane="bottomRight" state="frozen"/>
      <selection activeCell="F586" sqref="F586"/>
      <selection pane="topRight" activeCell="F586" sqref="F586"/>
      <selection pane="bottomLeft" activeCell="F586" sqref="F586"/>
      <selection pane="bottomRight" activeCell="H1" sqref="H1:L1048576"/>
    </sheetView>
  </sheetViews>
  <sheetFormatPr defaultColWidth="10.28515625" defaultRowHeight="15" x14ac:dyDescent="0.25"/>
  <cols>
    <col min="1" max="1" width="7.42578125" style="110" customWidth="1"/>
    <col min="2" max="2" width="6.7109375" style="110" customWidth="1"/>
    <col min="3" max="3" width="4.7109375" style="110" customWidth="1"/>
    <col min="4" max="4" width="4.140625" style="110" customWidth="1"/>
    <col min="5" max="5" width="12.140625" style="112" customWidth="1"/>
    <col min="6" max="6" width="110" style="112" customWidth="1"/>
    <col min="7" max="7" width="5.28515625" style="383" customWidth="1"/>
    <col min="8" max="8" width="18" style="408" customWidth="1"/>
    <col min="9" max="9" width="1.85546875" style="118" customWidth="1"/>
    <col min="10" max="10" width="14" style="118" customWidth="1"/>
    <col min="11" max="11" width="2.140625" style="361" customWidth="1"/>
    <col min="12" max="12" width="18.7109375" style="118" customWidth="1"/>
    <col min="13" max="13" width="1" style="112" customWidth="1"/>
    <col min="14" max="14" width="1.7109375" style="118" customWidth="1"/>
    <col min="15" max="15" width="3.42578125" style="110" customWidth="1"/>
    <col min="16" max="16" width="9.28515625" style="110" customWidth="1"/>
    <col min="17" max="17" width="5.28515625" style="110" customWidth="1"/>
    <col min="18" max="20" width="3.28515625" style="110" customWidth="1"/>
    <col min="21" max="21" width="20" style="119" customWidth="1"/>
    <col min="22" max="22" width="13" style="120" customWidth="1"/>
    <col min="23" max="23" width="29.5703125" style="121" customWidth="1"/>
    <col min="24" max="222" width="10.28515625" style="110"/>
    <col min="223" max="231" width="9.140625" style="110" customWidth="1"/>
    <col min="232" max="232" width="1" style="110" customWidth="1"/>
    <col min="233" max="236" width="3.28515625" style="110" customWidth="1"/>
    <col min="237" max="237" width="1.85546875" style="110" customWidth="1"/>
    <col min="238" max="238" width="17.85546875" style="110" customWidth="1"/>
    <col min="239" max="239" width="1.85546875" style="110" customWidth="1"/>
    <col min="240" max="243" width="3.28515625" style="110" customWidth="1"/>
    <col min="244" max="244" width="1.85546875" style="110" customWidth="1"/>
    <col min="245" max="245" width="12.42578125" style="110" customWidth="1"/>
    <col min="246" max="246" width="1.85546875" style="110" customWidth="1"/>
    <col min="247" max="249" width="3" style="110" customWidth="1"/>
    <col min="250" max="250" width="4.42578125" style="110" customWidth="1"/>
    <col min="251" max="252" width="3" style="110" customWidth="1"/>
    <col min="253" max="258" width="3.28515625" style="110" customWidth="1"/>
    <col min="259" max="260" width="9.140625" style="110" customWidth="1"/>
    <col min="261" max="264" width="3.28515625" style="110" customWidth="1"/>
    <col min="265" max="265" width="4.140625" style="110" customWidth="1"/>
    <col min="266" max="478" width="10.28515625" style="110"/>
    <col min="479" max="487" width="9.140625" style="110" customWidth="1"/>
    <col min="488" max="488" width="1" style="110" customWidth="1"/>
    <col min="489" max="492" width="3.28515625" style="110" customWidth="1"/>
    <col min="493" max="493" width="1.85546875" style="110" customWidth="1"/>
    <col min="494" max="494" width="17.85546875" style="110" customWidth="1"/>
    <col min="495" max="495" width="1.85546875" style="110" customWidth="1"/>
    <col min="496" max="499" width="3.28515625" style="110" customWidth="1"/>
    <col min="500" max="500" width="1.85546875" style="110" customWidth="1"/>
    <col min="501" max="501" width="12.42578125" style="110" customWidth="1"/>
    <col min="502" max="502" width="1.85546875" style="110" customWidth="1"/>
    <col min="503" max="505" width="3" style="110" customWidth="1"/>
    <col min="506" max="506" width="4.42578125" style="110" customWidth="1"/>
    <col min="507" max="508" width="3" style="110" customWidth="1"/>
    <col min="509" max="514" width="3.28515625" style="110" customWidth="1"/>
    <col min="515" max="516" width="9.140625" style="110" customWidth="1"/>
    <col min="517" max="520" width="3.28515625" style="110" customWidth="1"/>
    <col min="521" max="521" width="4.140625" style="110" customWidth="1"/>
    <col min="522" max="734" width="10.28515625" style="110"/>
    <col min="735" max="743" width="9.140625" style="110" customWidth="1"/>
    <col min="744" max="744" width="1" style="110" customWidth="1"/>
    <col min="745" max="748" width="3.28515625" style="110" customWidth="1"/>
    <col min="749" max="749" width="1.85546875" style="110" customWidth="1"/>
    <col min="750" max="750" width="17.85546875" style="110" customWidth="1"/>
    <col min="751" max="751" width="1.85546875" style="110" customWidth="1"/>
    <col min="752" max="755" width="3.28515625" style="110" customWidth="1"/>
    <col min="756" max="756" width="1.85546875" style="110" customWidth="1"/>
    <col min="757" max="757" width="12.42578125" style="110" customWidth="1"/>
    <col min="758" max="758" width="1.85546875" style="110" customWidth="1"/>
    <col min="759" max="761" width="3" style="110" customWidth="1"/>
    <col min="762" max="762" width="4.42578125" style="110" customWidth="1"/>
    <col min="763" max="764" width="3" style="110" customWidth="1"/>
    <col min="765" max="770" width="3.28515625" style="110" customWidth="1"/>
    <col min="771" max="772" width="9.140625" style="110" customWidth="1"/>
    <col min="773" max="776" width="3.28515625" style="110" customWidth="1"/>
    <col min="777" max="777" width="4.140625" style="110" customWidth="1"/>
    <col min="778" max="990" width="10.28515625" style="110"/>
    <col min="991" max="999" width="9.140625" style="110" customWidth="1"/>
    <col min="1000" max="1000" width="1" style="110" customWidth="1"/>
    <col min="1001" max="1004" width="3.28515625" style="110" customWidth="1"/>
    <col min="1005" max="1005" width="1.85546875" style="110" customWidth="1"/>
    <col min="1006" max="1006" width="17.85546875" style="110" customWidth="1"/>
    <col min="1007" max="1007" width="1.85546875" style="110" customWidth="1"/>
    <col min="1008" max="1011" width="3.28515625" style="110" customWidth="1"/>
    <col min="1012" max="1012" width="1.85546875" style="110" customWidth="1"/>
    <col min="1013" max="1013" width="12.42578125" style="110" customWidth="1"/>
    <col min="1014" max="1014" width="1.85546875" style="110" customWidth="1"/>
    <col min="1015" max="1017" width="3" style="110" customWidth="1"/>
    <col min="1018" max="1018" width="4.42578125" style="110" customWidth="1"/>
    <col min="1019" max="1020" width="3" style="110" customWidth="1"/>
    <col min="1021" max="1026" width="3.28515625" style="110" customWidth="1"/>
    <col min="1027" max="1028" width="9.140625" style="110" customWidth="1"/>
    <col min="1029" max="1032" width="3.28515625" style="110" customWidth="1"/>
    <col min="1033" max="1033" width="4.140625" style="110" customWidth="1"/>
    <col min="1034" max="1246" width="10.28515625" style="110"/>
    <col min="1247" max="1255" width="9.140625" style="110" customWidth="1"/>
    <col min="1256" max="1256" width="1" style="110" customWidth="1"/>
    <col min="1257" max="1260" width="3.28515625" style="110" customWidth="1"/>
    <col min="1261" max="1261" width="1.85546875" style="110" customWidth="1"/>
    <col min="1262" max="1262" width="17.85546875" style="110" customWidth="1"/>
    <col min="1263" max="1263" width="1.85546875" style="110" customWidth="1"/>
    <col min="1264" max="1267" width="3.28515625" style="110" customWidth="1"/>
    <col min="1268" max="1268" width="1.85546875" style="110" customWidth="1"/>
    <col min="1269" max="1269" width="12.42578125" style="110" customWidth="1"/>
    <col min="1270" max="1270" width="1.85546875" style="110" customWidth="1"/>
    <col min="1271" max="1273" width="3" style="110" customWidth="1"/>
    <col min="1274" max="1274" width="4.42578125" style="110" customWidth="1"/>
    <col min="1275" max="1276" width="3" style="110" customWidth="1"/>
    <col min="1277" max="1282" width="3.28515625" style="110" customWidth="1"/>
    <col min="1283" max="1284" width="9.140625" style="110" customWidth="1"/>
    <col min="1285" max="1288" width="3.28515625" style="110" customWidth="1"/>
    <col min="1289" max="1289" width="4.140625" style="110" customWidth="1"/>
    <col min="1290" max="1502" width="10.28515625" style="110"/>
    <col min="1503" max="1511" width="9.140625" style="110" customWidth="1"/>
    <col min="1512" max="1512" width="1" style="110" customWidth="1"/>
    <col min="1513" max="1516" width="3.28515625" style="110" customWidth="1"/>
    <col min="1517" max="1517" width="1.85546875" style="110" customWidth="1"/>
    <col min="1518" max="1518" width="17.85546875" style="110" customWidth="1"/>
    <col min="1519" max="1519" width="1.85546875" style="110" customWidth="1"/>
    <col min="1520" max="1523" width="3.28515625" style="110" customWidth="1"/>
    <col min="1524" max="1524" width="1.85546875" style="110" customWidth="1"/>
    <col min="1525" max="1525" width="12.42578125" style="110" customWidth="1"/>
    <col min="1526" max="1526" width="1.85546875" style="110" customWidth="1"/>
    <col min="1527" max="1529" width="3" style="110" customWidth="1"/>
    <col min="1530" max="1530" width="4.42578125" style="110" customWidth="1"/>
    <col min="1531" max="1532" width="3" style="110" customWidth="1"/>
    <col min="1533" max="1538" width="3.28515625" style="110" customWidth="1"/>
    <col min="1539" max="1540" width="9.140625" style="110" customWidth="1"/>
    <col min="1541" max="1544" width="3.28515625" style="110" customWidth="1"/>
    <col min="1545" max="1545" width="4.140625" style="110" customWidth="1"/>
    <col min="1546" max="1758" width="10.28515625" style="110"/>
    <col min="1759" max="1767" width="9.140625" style="110" customWidth="1"/>
    <col min="1768" max="1768" width="1" style="110" customWidth="1"/>
    <col min="1769" max="1772" width="3.28515625" style="110" customWidth="1"/>
    <col min="1773" max="1773" width="1.85546875" style="110" customWidth="1"/>
    <col min="1774" max="1774" width="17.85546875" style="110" customWidth="1"/>
    <col min="1775" max="1775" width="1.85546875" style="110" customWidth="1"/>
    <col min="1776" max="1779" width="3.28515625" style="110" customWidth="1"/>
    <col min="1780" max="1780" width="1.85546875" style="110" customWidth="1"/>
    <col min="1781" max="1781" width="12.42578125" style="110" customWidth="1"/>
    <col min="1782" max="1782" width="1.85546875" style="110" customWidth="1"/>
    <col min="1783" max="1785" width="3" style="110" customWidth="1"/>
    <col min="1786" max="1786" width="4.42578125" style="110" customWidth="1"/>
    <col min="1787" max="1788" width="3" style="110" customWidth="1"/>
    <col min="1789" max="1794" width="3.28515625" style="110" customWidth="1"/>
    <col min="1795" max="1796" width="9.140625" style="110" customWidth="1"/>
    <col min="1797" max="1800" width="3.28515625" style="110" customWidth="1"/>
    <col min="1801" max="1801" width="4.140625" style="110" customWidth="1"/>
    <col min="1802" max="2014" width="10.28515625" style="110"/>
    <col min="2015" max="2023" width="9.140625" style="110" customWidth="1"/>
    <col min="2024" max="2024" width="1" style="110" customWidth="1"/>
    <col min="2025" max="2028" width="3.28515625" style="110" customWidth="1"/>
    <col min="2029" max="2029" width="1.85546875" style="110" customWidth="1"/>
    <col min="2030" max="2030" width="17.85546875" style="110" customWidth="1"/>
    <col min="2031" max="2031" width="1.85546875" style="110" customWidth="1"/>
    <col min="2032" max="2035" width="3.28515625" style="110" customWidth="1"/>
    <col min="2036" max="2036" width="1.85546875" style="110" customWidth="1"/>
    <col min="2037" max="2037" width="12.42578125" style="110" customWidth="1"/>
    <col min="2038" max="2038" width="1.85546875" style="110" customWidth="1"/>
    <col min="2039" max="2041" width="3" style="110" customWidth="1"/>
    <col min="2042" max="2042" width="4.42578125" style="110" customWidth="1"/>
    <col min="2043" max="2044" width="3" style="110" customWidth="1"/>
    <col min="2045" max="2050" width="3.28515625" style="110" customWidth="1"/>
    <col min="2051" max="2052" width="9.140625" style="110" customWidth="1"/>
    <col min="2053" max="2056" width="3.28515625" style="110" customWidth="1"/>
    <col min="2057" max="2057" width="4.140625" style="110" customWidth="1"/>
    <col min="2058" max="2270" width="10.28515625" style="110"/>
    <col min="2271" max="2279" width="9.140625" style="110" customWidth="1"/>
    <col min="2280" max="2280" width="1" style="110" customWidth="1"/>
    <col min="2281" max="2284" width="3.28515625" style="110" customWidth="1"/>
    <col min="2285" max="2285" width="1.85546875" style="110" customWidth="1"/>
    <col min="2286" max="2286" width="17.85546875" style="110" customWidth="1"/>
    <col min="2287" max="2287" width="1.85546875" style="110" customWidth="1"/>
    <col min="2288" max="2291" width="3.28515625" style="110" customWidth="1"/>
    <col min="2292" max="2292" width="1.85546875" style="110" customWidth="1"/>
    <col min="2293" max="2293" width="12.42578125" style="110" customWidth="1"/>
    <col min="2294" max="2294" width="1.85546875" style="110" customWidth="1"/>
    <col min="2295" max="2297" width="3" style="110" customWidth="1"/>
    <col min="2298" max="2298" width="4.42578125" style="110" customWidth="1"/>
    <col min="2299" max="2300" width="3" style="110" customWidth="1"/>
    <col min="2301" max="2306" width="3.28515625" style="110" customWidth="1"/>
    <col min="2307" max="2308" width="9.140625" style="110" customWidth="1"/>
    <col min="2309" max="2312" width="3.28515625" style="110" customWidth="1"/>
    <col min="2313" max="2313" width="4.140625" style="110" customWidth="1"/>
    <col min="2314" max="2526" width="10.28515625" style="110"/>
    <col min="2527" max="2535" width="9.140625" style="110" customWidth="1"/>
    <col min="2536" max="2536" width="1" style="110" customWidth="1"/>
    <col min="2537" max="2540" width="3.28515625" style="110" customWidth="1"/>
    <col min="2541" max="2541" width="1.85546875" style="110" customWidth="1"/>
    <col min="2542" max="2542" width="17.85546875" style="110" customWidth="1"/>
    <col min="2543" max="2543" width="1.85546875" style="110" customWidth="1"/>
    <col min="2544" max="2547" width="3.28515625" style="110" customWidth="1"/>
    <col min="2548" max="2548" width="1.85546875" style="110" customWidth="1"/>
    <col min="2549" max="2549" width="12.42578125" style="110" customWidth="1"/>
    <col min="2550" max="2550" width="1.85546875" style="110" customWidth="1"/>
    <col min="2551" max="2553" width="3" style="110" customWidth="1"/>
    <col min="2554" max="2554" width="4.42578125" style="110" customWidth="1"/>
    <col min="2555" max="2556" width="3" style="110" customWidth="1"/>
    <col min="2557" max="2562" width="3.28515625" style="110" customWidth="1"/>
    <col min="2563" max="2564" width="9.140625" style="110" customWidth="1"/>
    <col min="2565" max="2568" width="3.28515625" style="110" customWidth="1"/>
    <col min="2569" max="2569" width="4.140625" style="110" customWidth="1"/>
    <col min="2570" max="2782" width="10.28515625" style="110"/>
    <col min="2783" max="2791" width="9.140625" style="110" customWidth="1"/>
    <col min="2792" max="2792" width="1" style="110" customWidth="1"/>
    <col min="2793" max="2796" width="3.28515625" style="110" customWidth="1"/>
    <col min="2797" max="2797" width="1.85546875" style="110" customWidth="1"/>
    <col min="2798" max="2798" width="17.85546875" style="110" customWidth="1"/>
    <col min="2799" max="2799" width="1.85546875" style="110" customWidth="1"/>
    <col min="2800" max="2803" width="3.28515625" style="110" customWidth="1"/>
    <col min="2804" max="2804" width="1.85546875" style="110" customWidth="1"/>
    <col min="2805" max="2805" width="12.42578125" style="110" customWidth="1"/>
    <col min="2806" max="2806" width="1.85546875" style="110" customWidth="1"/>
    <col min="2807" max="2809" width="3" style="110" customWidth="1"/>
    <col min="2810" max="2810" width="4.42578125" style="110" customWidth="1"/>
    <col min="2811" max="2812" width="3" style="110" customWidth="1"/>
    <col min="2813" max="2818" width="3.28515625" style="110" customWidth="1"/>
    <col min="2819" max="2820" width="9.140625" style="110" customWidth="1"/>
    <col min="2821" max="2824" width="3.28515625" style="110" customWidth="1"/>
    <col min="2825" max="2825" width="4.140625" style="110" customWidth="1"/>
    <col min="2826" max="3038" width="10.28515625" style="110"/>
    <col min="3039" max="3047" width="9.140625" style="110" customWidth="1"/>
    <col min="3048" max="3048" width="1" style="110" customWidth="1"/>
    <col min="3049" max="3052" width="3.28515625" style="110" customWidth="1"/>
    <col min="3053" max="3053" width="1.85546875" style="110" customWidth="1"/>
    <col min="3054" max="3054" width="17.85546875" style="110" customWidth="1"/>
    <col min="3055" max="3055" width="1.85546875" style="110" customWidth="1"/>
    <col min="3056" max="3059" width="3.28515625" style="110" customWidth="1"/>
    <col min="3060" max="3060" width="1.85546875" style="110" customWidth="1"/>
    <col min="3061" max="3061" width="12.42578125" style="110" customWidth="1"/>
    <col min="3062" max="3062" width="1.85546875" style="110" customWidth="1"/>
    <col min="3063" max="3065" width="3" style="110" customWidth="1"/>
    <col min="3066" max="3066" width="4.42578125" style="110" customWidth="1"/>
    <col min="3067" max="3068" width="3" style="110" customWidth="1"/>
    <col min="3069" max="3074" width="3.28515625" style="110" customWidth="1"/>
    <col min="3075" max="3076" width="9.140625" style="110" customWidth="1"/>
    <col min="3077" max="3080" width="3.28515625" style="110" customWidth="1"/>
    <col min="3081" max="3081" width="4.140625" style="110" customWidth="1"/>
    <col min="3082" max="3294" width="10.28515625" style="110"/>
    <col min="3295" max="3303" width="9.140625" style="110" customWidth="1"/>
    <col min="3304" max="3304" width="1" style="110" customWidth="1"/>
    <col min="3305" max="3308" width="3.28515625" style="110" customWidth="1"/>
    <col min="3309" max="3309" width="1.85546875" style="110" customWidth="1"/>
    <col min="3310" max="3310" width="17.85546875" style="110" customWidth="1"/>
    <col min="3311" max="3311" width="1.85546875" style="110" customWidth="1"/>
    <col min="3312" max="3315" width="3.28515625" style="110" customWidth="1"/>
    <col min="3316" max="3316" width="1.85546875" style="110" customWidth="1"/>
    <col min="3317" max="3317" width="12.42578125" style="110" customWidth="1"/>
    <col min="3318" max="3318" width="1.85546875" style="110" customWidth="1"/>
    <col min="3319" max="3321" width="3" style="110" customWidth="1"/>
    <col min="3322" max="3322" width="4.42578125" style="110" customWidth="1"/>
    <col min="3323" max="3324" width="3" style="110" customWidth="1"/>
    <col min="3325" max="3330" width="3.28515625" style="110" customWidth="1"/>
    <col min="3331" max="3332" width="9.140625" style="110" customWidth="1"/>
    <col min="3333" max="3336" width="3.28515625" style="110" customWidth="1"/>
    <col min="3337" max="3337" width="4.140625" style="110" customWidth="1"/>
    <col min="3338" max="3550" width="10.28515625" style="110"/>
    <col min="3551" max="3559" width="9.140625" style="110" customWidth="1"/>
    <col min="3560" max="3560" width="1" style="110" customWidth="1"/>
    <col min="3561" max="3564" width="3.28515625" style="110" customWidth="1"/>
    <col min="3565" max="3565" width="1.85546875" style="110" customWidth="1"/>
    <col min="3566" max="3566" width="17.85546875" style="110" customWidth="1"/>
    <col min="3567" max="3567" width="1.85546875" style="110" customWidth="1"/>
    <col min="3568" max="3571" width="3.28515625" style="110" customWidth="1"/>
    <col min="3572" max="3572" width="1.85546875" style="110" customWidth="1"/>
    <col min="3573" max="3573" width="12.42578125" style="110" customWidth="1"/>
    <col min="3574" max="3574" width="1.85546875" style="110" customWidth="1"/>
    <col min="3575" max="3577" width="3" style="110" customWidth="1"/>
    <col min="3578" max="3578" width="4.42578125" style="110" customWidth="1"/>
    <col min="3579" max="3580" width="3" style="110" customWidth="1"/>
    <col min="3581" max="3586" width="3.28515625" style="110" customWidth="1"/>
    <col min="3587" max="3588" width="9.140625" style="110" customWidth="1"/>
    <col min="3589" max="3592" width="3.28515625" style="110" customWidth="1"/>
    <col min="3593" max="3593" width="4.140625" style="110" customWidth="1"/>
    <col min="3594" max="3806" width="10.28515625" style="110"/>
    <col min="3807" max="3815" width="9.140625" style="110" customWidth="1"/>
    <col min="3816" max="3816" width="1" style="110" customWidth="1"/>
    <col min="3817" max="3820" width="3.28515625" style="110" customWidth="1"/>
    <col min="3821" max="3821" width="1.85546875" style="110" customWidth="1"/>
    <col min="3822" max="3822" width="17.85546875" style="110" customWidth="1"/>
    <col min="3823" max="3823" width="1.85546875" style="110" customWidth="1"/>
    <col min="3824" max="3827" width="3.28515625" style="110" customWidth="1"/>
    <col min="3828" max="3828" width="1.85546875" style="110" customWidth="1"/>
    <col min="3829" max="3829" width="12.42578125" style="110" customWidth="1"/>
    <col min="3830" max="3830" width="1.85546875" style="110" customWidth="1"/>
    <col min="3831" max="3833" width="3" style="110" customWidth="1"/>
    <col min="3834" max="3834" width="4.42578125" style="110" customWidth="1"/>
    <col min="3835" max="3836" width="3" style="110" customWidth="1"/>
    <col min="3837" max="3842" width="3.28515625" style="110" customWidth="1"/>
    <col min="3843" max="3844" width="9.140625" style="110" customWidth="1"/>
    <col min="3845" max="3848" width="3.28515625" style="110" customWidth="1"/>
    <col min="3849" max="3849" width="4.140625" style="110" customWidth="1"/>
    <col min="3850" max="4062" width="10.28515625" style="110"/>
    <col min="4063" max="4071" width="9.140625" style="110" customWidth="1"/>
    <col min="4072" max="4072" width="1" style="110" customWidth="1"/>
    <col min="4073" max="4076" width="3.28515625" style="110" customWidth="1"/>
    <col min="4077" max="4077" width="1.85546875" style="110" customWidth="1"/>
    <col min="4078" max="4078" width="17.85546875" style="110" customWidth="1"/>
    <col min="4079" max="4079" width="1.85546875" style="110" customWidth="1"/>
    <col min="4080" max="4083" width="3.28515625" style="110" customWidth="1"/>
    <col min="4084" max="4084" width="1.85546875" style="110" customWidth="1"/>
    <col min="4085" max="4085" width="12.42578125" style="110" customWidth="1"/>
    <col min="4086" max="4086" width="1.85546875" style="110" customWidth="1"/>
    <col min="4087" max="4089" width="3" style="110" customWidth="1"/>
    <col min="4090" max="4090" width="4.42578125" style="110" customWidth="1"/>
    <col min="4091" max="4092" width="3" style="110" customWidth="1"/>
    <col min="4093" max="4098" width="3.28515625" style="110" customWidth="1"/>
    <col min="4099" max="4100" width="9.140625" style="110" customWidth="1"/>
    <col min="4101" max="4104" width="3.28515625" style="110" customWidth="1"/>
    <col min="4105" max="4105" width="4.140625" style="110" customWidth="1"/>
    <col min="4106" max="4318" width="10.28515625" style="110"/>
    <col min="4319" max="4327" width="9.140625" style="110" customWidth="1"/>
    <col min="4328" max="4328" width="1" style="110" customWidth="1"/>
    <col min="4329" max="4332" width="3.28515625" style="110" customWidth="1"/>
    <col min="4333" max="4333" width="1.85546875" style="110" customWidth="1"/>
    <col min="4334" max="4334" width="17.85546875" style="110" customWidth="1"/>
    <col min="4335" max="4335" width="1.85546875" style="110" customWidth="1"/>
    <col min="4336" max="4339" width="3.28515625" style="110" customWidth="1"/>
    <col min="4340" max="4340" width="1.85546875" style="110" customWidth="1"/>
    <col min="4341" max="4341" width="12.42578125" style="110" customWidth="1"/>
    <col min="4342" max="4342" width="1.85546875" style="110" customWidth="1"/>
    <col min="4343" max="4345" width="3" style="110" customWidth="1"/>
    <col min="4346" max="4346" width="4.42578125" style="110" customWidth="1"/>
    <col min="4347" max="4348" width="3" style="110" customWidth="1"/>
    <col min="4349" max="4354" width="3.28515625" style="110" customWidth="1"/>
    <col min="4355" max="4356" width="9.140625" style="110" customWidth="1"/>
    <col min="4357" max="4360" width="3.28515625" style="110" customWidth="1"/>
    <col min="4361" max="4361" width="4.140625" style="110" customWidth="1"/>
    <col min="4362" max="4574" width="10.28515625" style="110"/>
    <col min="4575" max="4583" width="9.140625" style="110" customWidth="1"/>
    <col min="4584" max="4584" width="1" style="110" customWidth="1"/>
    <col min="4585" max="4588" width="3.28515625" style="110" customWidth="1"/>
    <col min="4589" max="4589" width="1.85546875" style="110" customWidth="1"/>
    <col min="4590" max="4590" width="17.85546875" style="110" customWidth="1"/>
    <col min="4591" max="4591" width="1.85546875" style="110" customWidth="1"/>
    <col min="4592" max="4595" width="3.28515625" style="110" customWidth="1"/>
    <col min="4596" max="4596" width="1.85546875" style="110" customWidth="1"/>
    <col min="4597" max="4597" width="12.42578125" style="110" customWidth="1"/>
    <col min="4598" max="4598" width="1.85546875" style="110" customWidth="1"/>
    <col min="4599" max="4601" width="3" style="110" customWidth="1"/>
    <col min="4602" max="4602" width="4.42578125" style="110" customWidth="1"/>
    <col min="4603" max="4604" width="3" style="110" customWidth="1"/>
    <col min="4605" max="4610" width="3.28515625" style="110" customWidth="1"/>
    <col min="4611" max="4612" width="9.140625" style="110" customWidth="1"/>
    <col min="4613" max="4616" width="3.28515625" style="110" customWidth="1"/>
    <col min="4617" max="4617" width="4.140625" style="110" customWidth="1"/>
    <col min="4618" max="4830" width="10.28515625" style="110"/>
    <col min="4831" max="4839" width="9.140625" style="110" customWidth="1"/>
    <col min="4840" max="4840" width="1" style="110" customWidth="1"/>
    <col min="4841" max="4844" width="3.28515625" style="110" customWidth="1"/>
    <col min="4845" max="4845" width="1.85546875" style="110" customWidth="1"/>
    <col min="4846" max="4846" width="17.85546875" style="110" customWidth="1"/>
    <col min="4847" max="4847" width="1.85546875" style="110" customWidth="1"/>
    <col min="4848" max="4851" width="3.28515625" style="110" customWidth="1"/>
    <col min="4852" max="4852" width="1.85546875" style="110" customWidth="1"/>
    <col min="4853" max="4853" width="12.42578125" style="110" customWidth="1"/>
    <col min="4854" max="4854" width="1.85546875" style="110" customWidth="1"/>
    <col min="4855" max="4857" width="3" style="110" customWidth="1"/>
    <col min="4858" max="4858" width="4.42578125" style="110" customWidth="1"/>
    <col min="4859" max="4860" width="3" style="110" customWidth="1"/>
    <col min="4861" max="4866" width="3.28515625" style="110" customWidth="1"/>
    <col min="4867" max="4868" width="9.140625" style="110" customWidth="1"/>
    <col min="4869" max="4872" width="3.28515625" style="110" customWidth="1"/>
    <col min="4873" max="4873" width="4.140625" style="110" customWidth="1"/>
    <col min="4874" max="5086" width="10.28515625" style="110"/>
    <col min="5087" max="5095" width="9.140625" style="110" customWidth="1"/>
    <col min="5096" max="5096" width="1" style="110" customWidth="1"/>
    <col min="5097" max="5100" width="3.28515625" style="110" customWidth="1"/>
    <col min="5101" max="5101" width="1.85546875" style="110" customWidth="1"/>
    <col min="5102" max="5102" width="17.85546875" style="110" customWidth="1"/>
    <col min="5103" max="5103" width="1.85546875" style="110" customWidth="1"/>
    <col min="5104" max="5107" width="3.28515625" style="110" customWidth="1"/>
    <col min="5108" max="5108" width="1.85546875" style="110" customWidth="1"/>
    <col min="5109" max="5109" width="12.42578125" style="110" customWidth="1"/>
    <col min="5110" max="5110" width="1.85546875" style="110" customWidth="1"/>
    <col min="5111" max="5113" width="3" style="110" customWidth="1"/>
    <col min="5114" max="5114" width="4.42578125" style="110" customWidth="1"/>
    <col min="5115" max="5116" width="3" style="110" customWidth="1"/>
    <col min="5117" max="5122" width="3.28515625" style="110" customWidth="1"/>
    <col min="5123" max="5124" width="9.140625" style="110" customWidth="1"/>
    <col min="5125" max="5128" width="3.28515625" style="110" customWidth="1"/>
    <col min="5129" max="5129" width="4.140625" style="110" customWidth="1"/>
    <col min="5130" max="5342" width="10.28515625" style="110"/>
    <col min="5343" max="5351" width="9.140625" style="110" customWidth="1"/>
    <col min="5352" max="5352" width="1" style="110" customWidth="1"/>
    <col min="5353" max="5356" width="3.28515625" style="110" customWidth="1"/>
    <col min="5357" max="5357" width="1.85546875" style="110" customWidth="1"/>
    <col min="5358" max="5358" width="17.85546875" style="110" customWidth="1"/>
    <col min="5359" max="5359" width="1.85546875" style="110" customWidth="1"/>
    <col min="5360" max="5363" width="3.28515625" style="110" customWidth="1"/>
    <col min="5364" max="5364" width="1.85546875" style="110" customWidth="1"/>
    <col min="5365" max="5365" width="12.42578125" style="110" customWidth="1"/>
    <col min="5366" max="5366" width="1.85546875" style="110" customWidth="1"/>
    <col min="5367" max="5369" width="3" style="110" customWidth="1"/>
    <col min="5370" max="5370" width="4.42578125" style="110" customWidth="1"/>
    <col min="5371" max="5372" width="3" style="110" customWidth="1"/>
    <col min="5373" max="5378" width="3.28515625" style="110" customWidth="1"/>
    <col min="5379" max="5380" width="9.140625" style="110" customWidth="1"/>
    <col min="5381" max="5384" width="3.28515625" style="110" customWidth="1"/>
    <col min="5385" max="5385" width="4.140625" style="110" customWidth="1"/>
    <col min="5386" max="5598" width="10.28515625" style="110"/>
    <col min="5599" max="5607" width="9.140625" style="110" customWidth="1"/>
    <col min="5608" max="5608" width="1" style="110" customWidth="1"/>
    <col min="5609" max="5612" width="3.28515625" style="110" customWidth="1"/>
    <col min="5613" max="5613" width="1.85546875" style="110" customWidth="1"/>
    <col min="5614" max="5614" width="17.85546875" style="110" customWidth="1"/>
    <col min="5615" max="5615" width="1.85546875" style="110" customWidth="1"/>
    <col min="5616" max="5619" width="3.28515625" style="110" customWidth="1"/>
    <col min="5620" max="5620" width="1.85546875" style="110" customWidth="1"/>
    <col min="5621" max="5621" width="12.42578125" style="110" customWidth="1"/>
    <col min="5622" max="5622" width="1.85546875" style="110" customWidth="1"/>
    <col min="5623" max="5625" width="3" style="110" customWidth="1"/>
    <col min="5626" max="5626" width="4.42578125" style="110" customWidth="1"/>
    <col min="5627" max="5628" width="3" style="110" customWidth="1"/>
    <col min="5629" max="5634" width="3.28515625" style="110" customWidth="1"/>
    <col min="5635" max="5636" width="9.140625" style="110" customWidth="1"/>
    <col min="5637" max="5640" width="3.28515625" style="110" customWidth="1"/>
    <col min="5641" max="5641" width="4.140625" style="110" customWidth="1"/>
    <col min="5642" max="5854" width="10.28515625" style="110"/>
    <col min="5855" max="5863" width="9.140625" style="110" customWidth="1"/>
    <col min="5864" max="5864" width="1" style="110" customWidth="1"/>
    <col min="5865" max="5868" width="3.28515625" style="110" customWidth="1"/>
    <col min="5869" max="5869" width="1.85546875" style="110" customWidth="1"/>
    <col min="5870" max="5870" width="17.85546875" style="110" customWidth="1"/>
    <col min="5871" max="5871" width="1.85546875" style="110" customWidth="1"/>
    <col min="5872" max="5875" width="3.28515625" style="110" customWidth="1"/>
    <col min="5876" max="5876" width="1.85546875" style="110" customWidth="1"/>
    <col min="5877" max="5877" width="12.42578125" style="110" customWidth="1"/>
    <col min="5878" max="5878" width="1.85546875" style="110" customWidth="1"/>
    <col min="5879" max="5881" width="3" style="110" customWidth="1"/>
    <col min="5882" max="5882" width="4.42578125" style="110" customWidth="1"/>
    <col min="5883" max="5884" width="3" style="110" customWidth="1"/>
    <col min="5885" max="5890" width="3.28515625" style="110" customWidth="1"/>
    <col min="5891" max="5892" width="9.140625" style="110" customWidth="1"/>
    <col min="5893" max="5896" width="3.28515625" style="110" customWidth="1"/>
    <col min="5897" max="5897" width="4.140625" style="110" customWidth="1"/>
    <col min="5898" max="6110" width="10.28515625" style="110"/>
    <col min="6111" max="6119" width="9.140625" style="110" customWidth="1"/>
    <col min="6120" max="6120" width="1" style="110" customWidth="1"/>
    <col min="6121" max="6124" width="3.28515625" style="110" customWidth="1"/>
    <col min="6125" max="6125" width="1.85546875" style="110" customWidth="1"/>
    <col min="6126" max="6126" width="17.85546875" style="110" customWidth="1"/>
    <col min="6127" max="6127" width="1.85546875" style="110" customWidth="1"/>
    <col min="6128" max="6131" width="3.28515625" style="110" customWidth="1"/>
    <col min="6132" max="6132" width="1.85546875" style="110" customWidth="1"/>
    <col min="6133" max="6133" width="12.42578125" style="110" customWidth="1"/>
    <col min="6134" max="6134" width="1.85546875" style="110" customWidth="1"/>
    <col min="6135" max="6137" width="3" style="110" customWidth="1"/>
    <col min="6138" max="6138" width="4.42578125" style="110" customWidth="1"/>
    <col min="6139" max="6140" width="3" style="110" customWidth="1"/>
    <col min="6141" max="6146" width="3.28515625" style="110" customWidth="1"/>
    <col min="6147" max="6148" width="9.140625" style="110" customWidth="1"/>
    <col min="6149" max="6152" width="3.28515625" style="110" customWidth="1"/>
    <col min="6153" max="6153" width="4.140625" style="110" customWidth="1"/>
    <col min="6154" max="6366" width="10.28515625" style="110"/>
    <col min="6367" max="6375" width="9.140625" style="110" customWidth="1"/>
    <col min="6376" max="6376" width="1" style="110" customWidth="1"/>
    <col min="6377" max="6380" width="3.28515625" style="110" customWidth="1"/>
    <col min="6381" max="6381" width="1.85546875" style="110" customWidth="1"/>
    <col min="6382" max="6382" width="17.85546875" style="110" customWidth="1"/>
    <col min="6383" max="6383" width="1.85546875" style="110" customWidth="1"/>
    <col min="6384" max="6387" width="3.28515625" style="110" customWidth="1"/>
    <col min="6388" max="6388" width="1.85546875" style="110" customWidth="1"/>
    <col min="6389" max="6389" width="12.42578125" style="110" customWidth="1"/>
    <col min="6390" max="6390" width="1.85546875" style="110" customWidth="1"/>
    <col min="6391" max="6393" width="3" style="110" customWidth="1"/>
    <col min="6394" max="6394" width="4.42578125" style="110" customWidth="1"/>
    <col min="6395" max="6396" width="3" style="110" customWidth="1"/>
    <col min="6397" max="6402" width="3.28515625" style="110" customWidth="1"/>
    <col min="6403" max="6404" width="9.140625" style="110" customWidth="1"/>
    <col min="6405" max="6408" width="3.28515625" style="110" customWidth="1"/>
    <col min="6409" max="6409" width="4.140625" style="110" customWidth="1"/>
    <col min="6410" max="6622" width="10.28515625" style="110"/>
    <col min="6623" max="6631" width="9.140625" style="110" customWidth="1"/>
    <col min="6632" max="6632" width="1" style="110" customWidth="1"/>
    <col min="6633" max="6636" width="3.28515625" style="110" customWidth="1"/>
    <col min="6637" max="6637" width="1.85546875" style="110" customWidth="1"/>
    <col min="6638" max="6638" width="17.85546875" style="110" customWidth="1"/>
    <col min="6639" max="6639" width="1.85546875" style="110" customWidth="1"/>
    <col min="6640" max="6643" width="3.28515625" style="110" customWidth="1"/>
    <col min="6644" max="6644" width="1.85546875" style="110" customWidth="1"/>
    <col min="6645" max="6645" width="12.42578125" style="110" customWidth="1"/>
    <col min="6646" max="6646" width="1.85546875" style="110" customWidth="1"/>
    <col min="6647" max="6649" width="3" style="110" customWidth="1"/>
    <col min="6650" max="6650" width="4.42578125" style="110" customWidth="1"/>
    <col min="6651" max="6652" width="3" style="110" customWidth="1"/>
    <col min="6653" max="6658" width="3.28515625" style="110" customWidth="1"/>
    <col min="6659" max="6660" width="9.140625" style="110" customWidth="1"/>
    <col min="6661" max="6664" width="3.28515625" style="110" customWidth="1"/>
    <col min="6665" max="6665" width="4.140625" style="110" customWidth="1"/>
    <col min="6666" max="6878" width="10.28515625" style="110"/>
    <col min="6879" max="6887" width="9.140625" style="110" customWidth="1"/>
    <col min="6888" max="6888" width="1" style="110" customWidth="1"/>
    <col min="6889" max="6892" width="3.28515625" style="110" customWidth="1"/>
    <col min="6893" max="6893" width="1.85546875" style="110" customWidth="1"/>
    <col min="6894" max="6894" width="17.85546875" style="110" customWidth="1"/>
    <col min="6895" max="6895" width="1.85546875" style="110" customWidth="1"/>
    <col min="6896" max="6899" width="3.28515625" style="110" customWidth="1"/>
    <col min="6900" max="6900" width="1.85546875" style="110" customWidth="1"/>
    <col min="6901" max="6901" width="12.42578125" style="110" customWidth="1"/>
    <col min="6902" max="6902" width="1.85546875" style="110" customWidth="1"/>
    <col min="6903" max="6905" width="3" style="110" customWidth="1"/>
    <col min="6906" max="6906" width="4.42578125" style="110" customWidth="1"/>
    <col min="6907" max="6908" width="3" style="110" customWidth="1"/>
    <col min="6909" max="6914" width="3.28515625" style="110" customWidth="1"/>
    <col min="6915" max="6916" width="9.140625" style="110" customWidth="1"/>
    <col min="6917" max="6920" width="3.28515625" style="110" customWidth="1"/>
    <col min="6921" max="6921" width="4.140625" style="110" customWidth="1"/>
    <col min="6922" max="7134" width="10.28515625" style="110"/>
    <col min="7135" max="7143" width="9.140625" style="110" customWidth="1"/>
    <col min="7144" max="7144" width="1" style="110" customWidth="1"/>
    <col min="7145" max="7148" width="3.28515625" style="110" customWidth="1"/>
    <col min="7149" max="7149" width="1.85546875" style="110" customWidth="1"/>
    <col min="7150" max="7150" width="17.85546875" style="110" customWidth="1"/>
    <col min="7151" max="7151" width="1.85546875" style="110" customWidth="1"/>
    <col min="7152" max="7155" width="3.28515625" style="110" customWidth="1"/>
    <col min="7156" max="7156" width="1.85546875" style="110" customWidth="1"/>
    <col min="7157" max="7157" width="12.42578125" style="110" customWidth="1"/>
    <col min="7158" max="7158" width="1.85546875" style="110" customWidth="1"/>
    <col min="7159" max="7161" width="3" style="110" customWidth="1"/>
    <col min="7162" max="7162" width="4.42578125" style="110" customWidth="1"/>
    <col min="7163" max="7164" width="3" style="110" customWidth="1"/>
    <col min="7165" max="7170" width="3.28515625" style="110" customWidth="1"/>
    <col min="7171" max="7172" width="9.140625" style="110" customWidth="1"/>
    <col min="7173" max="7176" width="3.28515625" style="110" customWidth="1"/>
    <col min="7177" max="7177" width="4.140625" style="110" customWidth="1"/>
    <col min="7178" max="7390" width="10.28515625" style="110"/>
    <col min="7391" max="7399" width="9.140625" style="110" customWidth="1"/>
    <col min="7400" max="7400" width="1" style="110" customWidth="1"/>
    <col min="7401" max="7404" width="3.28515625" style="110" customWidth="1"/>
    <col min="7405" max="7405" width="1.85546875" style="110" customWidth="1"/>
    <col min="7406" max="7406" width="17.85546875" style="110" customWidth="1"/>
    <col min="7407" max="7407" width="1.85546875" style="110" customWidth="1"/>
    <col min="7408" max="7411" width="3.28515625" style="110" customWidth="1"/>
    <col min="7412" max="7412" width="1.85546875" style="110" customWidth="1"/>
    <col min="7413" max="7413" width="12.42578125" style="110" customWidth="1"/>
    <col min="7414" max="7414" width="1.85546875" style="110" customWidth="1"/>
    <col min="7415" max="7417" width="3" style="110" customWidth="1"/>
    <col min="7418" max="7418" width="4.42578125" style="110" customWidth="1"/>
    <col min="7419" max="7420" width="3" style="110" customWidth="1"/>
    <col min="7421" max="7426" width="3.28515625" style="110" customWidth="1"/>
    <col min="7427" max="7428" width="9.140625" style="110" customWidth="1"/>
    <col min="7429" max="7432" width="3.28515625" style="110" customWidth="1"/>
    <col min="7433" max="7433" width="4.140625" style="110" customWidth="1"/>
    <col min="7434" max="7646" width="10.28515625" style="110"/>
    <col min="7647" max="7655" width="9.140625" style="110" customWidth="1"/>
    <col min="7656" max="7656" width="1" style="110" customWidth="1"/>
    <col min="7657" max="7660" width="3.28515625" style="110" customWidth="1"/>
    <col min="7661" max="7661" width="1.85546875" style="110" customWidth="1"/>
    <col min="7662" max="7662" width="17.85546875" style="110" customWidth="1"/>
    <col min="7663" max="7663" width="1.85546875" style="110" customWidth="1"/>
    <col min="7664" max="7667" width="3.28515625" style="110" customWidth="1"/>
    <col min="7668" max="7668" width="1.85546875" style="110" customWidth="1"/>
    <col min="7669" max="7669" width="12.42578125" style="110" customWidth="1"/>
    <col min="7670" max="7670" width="1.85546875" style="110" customWidth="1"/>
    <col min="7671" max="7673" width="3" style="110" customWidth="1"/>
    <col min="7674" max="7674" width="4.42578125" style="110" customWidth="1"/>
    <col min="7675" max="7676" width="3" style="110" customWidth="1"/>
    <col min="7677" max="7682" width="3.28515625" style="110" customWidth="1"/>
    <col min="7683" max="7684" width="9.140625" style="110" customWidth="1"/>
    <col min="7685" max="7688" width="3.28515625" style="110" customWidth="1"/>
    <col min="7689" max="7689" width="4.140625" style="110" customWidth="1"/>
    <col min="7690" max="7902" width="10.28515625" style="110"/>
    <col min="7903" max="7911" width="9.140625" style="110" customWidth="1"/>
    <col min="7912" max="7912" width="1" style="110" customWidth="1"/>
    <col min="7913" max="7916" width="3.28515625" style="110" customWidth="1"/>
    <col min="7917" max="7917" width="1.85546875" style="110" customWidth="1"/>
    <col min="7918" max="7918" width="17.85546875" style="110" customWidth="1"/>
    <col min="7919" max="7919" width="1.85546875" style="110" customWidth="1"/>
    <col min="7920" max="7923" width="3.28515625" style="110" customWidth="1"/>
    <col min="7924" max="7924" width="1.85546875" style="110" customWidth="1"/>
    <col min="7925" max="7925" width="12.42578125" style="110" customWidth="1"/>
    <col min="7926" max="7926" width="1.85546875" style="110" customWidth="1"/>
    <col min="7927" max="7929" width="3" style="110" customWidth="1"/>
    <col min="7930" max="7930" width="4.42578125" style="110" customWidth="1"/>
    <col min="7931" max="7932" width="3" style="110" customWidth="1"/>
    <col min="7933" max="7938" width="3.28515625" style="110" customWidth="1"/>
    <col min="7939" max="7940" width="9.140625" style="110" customWidth="1"/>
    <col min="7941" max="7944" width="3.28515625" style="110" customWidth="1"/>
    <col min="7945" max="7945" width="4.140625" style="110" customWidth="1"/>
    <col min="7946" max="8158" width="10.28515625" style="110"/>
    <col min="8159" max="8167" width="9.140625" style="110" customWidth="1"/>
    <col min="8168" max="8168" width="1" style="110" customWidth="1"/>
    <col min="8169" max="8172" width="3.28515625" style="110" customWidth="1"/>
    <col min="8173" max="8173" width="1.85546875" style="110" customWidth="1"/>
    <col min="8174" max="8174" width="17.85546875" style="110" customWidth="1"/>
    <col min="8175" max="8175" width="1.85546875" style="110" customWidth="1"/>
    <col min="8176" max="8179" width="3.28515625" style="110" customWidth="1"/>
    <col min="8180" max="8180" width="1.85546875" style="110" customWidth="1"/>
    <col min="8181" max="8181" width="12.42578125" style="110" customWidth="1"/>
    <col min="8182" max="8182" width="1.85546875" style="110" customWidth="1"/>
    <col min="8183" max="8185" width="3" style="110" customWidth="1"/>
    <col min="8186" max="8186" width="4.42578125" style="110" customWidth="1"/>
    <col min="8187" max="8188" width="3" style="110" customWidth="1"/>
    <col min="8189" max="8194" width="3.28515625" style="110" customWidth="1"/>
    <col min="8195" max="8196" width="9.140625" style="110" customWidth="1"/>
    <col min="8197" max="8200" width="3.28515625" style="110" customWidth="1"/>
    <col min="8201" max="8201" width="4.140625" style="110" customWidth="1"/>
    <col min="8202" max="8414" width="10.28515625" style="110"/>
    <col min="8415" max="8423" width="9.140625" style="110" customWidth="1"/>
    <col min="8424" max="8424" width="1" style="110" customWidth="1"/>
    <col min="8425" max="8428" width="3.28515625" style="110" customWidth="1"/>
    <col min="8429" max="8429" width="1.85546875" style="110" customWidth="1"/>
    <col min="8430" max="8430" width="17.85546875" style="110" customWidth="1"/>
    <col min="8431" max="8431" width="1.85546875" style="110" customWidth="1"/>
    <col min="8432" max="8435" width="3.28515625" style="110" customWidth="1"/>
    <col min="8436" max="8436" width="1.85546875" style="110" customWidth="1"/>
    <col min="8437" max="8437" width="12.42578125" style="110" customWidth="1"/>
    <col min="8438" max="8438" width="1.85546875" style="110" customWidth="1"/>
    <col min="8439" max="8441" width="3" style="110" customWidth="1"/>
    <col min="8442" max="8442" width="4.42578125" style="110" customWidth="1"/>
    <col min="8443" max="8444" width="3" style="110" customWidth="1"/>
    <col min="8445" max="8450" width="3.28515625" style="110" customWidth="1"/>
    <col min="8451" max="8452" width="9.140625" style="110" customWidth="1"/>
    <col min="8453" max="8456" width="3.28515625" style="110" customWidth="1"/>
    <col min="8457" max="8457" width="4.140625" style="110" customWidth="1"/>
    <col min="8458" max="8670" width="10.28515625" style="110"/>
    <col min="8671" max="8679" width="9.140625" style="110" customWidth="1"/>
    <col min="8680" max="8680" width="1" style="110" customWidth="1"/>
    <col min="8681" max="8684" width="3.28515625" style="110" customWidth="1"/>
    <col min="8685" max="8685" width="1.85546875" style="110" customWidth="1"/>
    <col min="8686" max="8686" width="17.85546875" style="110" customWidth="1"/>
    <col min="8687" max="8687" width="1.85546875" style="110" customWidth="1"/>
    <col min="8688" max="8691" width="3.28515625" style="110" customWidth="1"/>
    <col min="8692" max="8692" width="1.85546875" style="110" customWidth="1"/>
    <col min="8693" max="8693" width="12.42578125" style="110" customWidth="1"/>
    <col min="8694" max="8694" width="1.85546875" style="110" customWidth="1"/>
    <col min="8695" max="8697" width="3" style="110" customWidth="1"/>
    <col min="8698" max="8698" width="4.42578125" style="110" customWidth="1"/>
    <col min="8699" max="8700" width="3" style="110" customWidth="1"/>
    <col min="8701" max="8706" width="3.28515625" style="110" customWidth="1"/>
    <col min="8707" max="8708" width="9.140625" style="110" customWidth="1"/>
    <col min="8709" max="8712" width="3.28515625" style="110" customWidth="1"/>
    <col min="8713" max="8713" width="4.140625" style="110" customWidth="1"/>
    <col min="8714" max="8926" width="10.28515625" style="110"/>
    <col min="8927" max="8935" width="9.140625" style="110" customWidth="1"/>
    <col min="8936" max="8936" width="1" style="110" customWidth="1"/>
    <col min="8937" max="8940" width="3.28515625" style="110" customWidth="1"/>
    <col min="8941" max="8941" width="1.85546875" style="110" customWidth="1"/>
    <col min="8942" max="8942" width="17.85546875" style="110" customWidth="1"/>
    <col min="8943" max="8943" width="1.85546875" style="110" customWidth="1"/>
    <col min="8944" max="8947" width="3.28515625" style="110" customWidth="1"/>
    <col min="8948" max="8948" width="1.85546875" style="110" customWidth="1"/>
    <col min="8949" max="8949" width="12.42578125" style="110" customWidth="1"/>
    <col min="8950" max="8950" width="1.85546875" style="110" customWidth="1"/>
    <col min="8951" max="8953" width="3" style="110" customWidth="1"/>
    <col min="8954" max="8954" width="4.42578125" style="110" customWidth="1"/>
    <col min="8955" max="8956" width="3" style="110" customWidth="1"/>
    <col min="8957" max="8962" width="3.28515625" style="110" customWidth="1"/>
    <col min="8963" max="8964" width="9.140625" style="110" customWidth="1"/>
    <col min="8965" max="8968" width="3.28515625" style="110" customWidth="1"/>
    <col min="8969" max="8969" width="4.140625" style="110" customWidth="1"/>
    <col min="8970" max="9182" width="10.28515625" style="110"/>
    <col min="9183" max="9191" width="9.140625" style="110" customWidth="1"/>
    <col min="9192" max="9192" width="1" style="110" customWidth="1"/>
    <col min="9193" max="9196" width="3.28515625" style="110" customWidth="1"/>
    <col min="9197" max="9197" width="1.85546875" style="110" customWidth="1"/>
    <col min="9198" max="9198" width="17.85546875" style="110" customWidth="1"/>
    <col min="9199" max="9199" width="1.85546875" style="110" customWidth="1"/>
    <col min="9200" max="9203" width="3.28515625" style="110" customWidth="1"/>
    <col min="9204" max="9204" width="1.85546875" style="110" customWidth="1"/>
    <col min="9205" max="9205" width="12.42578125" style="110" customWidth="1"/>
    <col min="9206" max="9206" width="1.85546875" style="110" customWidth="1"/>
    <col min="9207" max="9209" width="3" style="110" customWidth="1"/>
    <col min="9210" max="9210" width="4.42578125" style="110" customWidth="1"/>
    <col min="9211" max="9212" width="3" style="110" customWidth="1"/>
    <col min="9213" max="9218" width="3.28515625" style="110" customWidth="1"/>
    <col min="9219" max="9220" width="9.140625" style="110" customWidth="1"/>
    <col min="9221" max="9224" width="3.28515625" style="110" customWidth="1"/>
    <col min="9225" max="9225" width="4.140625" style="110" customWidth="1"/>
    <col min="9226" max="9438" width="10.28515625" style="110"/>
    <col min="9439" max="9447" width="9.140625" style="110" customWidth="1"/>
    <col min="9448" max="9448" width="1" style="110" customWidth="1"/>
    <col min="9449" max="9452" width="3.28515625" style="110" customWidth="1"/>
    <col min="9453" max="9453" width="1.85546875" style="110" customWidth="1"/>
    <col min="9454" max="9454" width="17.85546875" style="110" customWidth="1"/>
    <col min="9455" max="9455" width="1.85546875" style="110" customWidth="1"/>
    <col min="9456" max="9459" width="3.28515625" style="110" customWidth="1"/>
    <col min="9460" max="9460" width="1.85546875" style="110" customWidth="1"/>
    <col min="9461" max="9461" width="12.42578125" style="110" customWidth="1"/>
    <col min="9462" max="9462" width="1.85546875" style="110" customWidth="1"/>
    <col min="9463" max="9465" width="3" style="110" customWidth="1"/>
    <col min="9466" max="9466" width="4.42578125" style="110" customWidth="1"/>
    <col min="9467" max="9468" width="3" style="110" customWidth="1"/>
    <col min="9469" max="9474" width="3.28515625" style="110" customWidth="1"/>
    <col min="9475" max="9476" width="9.140625" style="110" customWidth="1"/>
    <col min="9477" max="9480" width="3.28515625" style="110" customWidth="1"/>
    <col min="9481" max="9481" width="4.140625" style="110" customWidth="1"/>
    <col min="9482" max="9694" width="10.28515625" style="110"/>
    <col min="9695" max="9703" width="9.140625" style="110" customWidth="1"/>
    <col min="9704" max="9704" width="1" style="110" customWidth="1"/>
    <col min="9705" max="9708" width="3.28515625" style="110" customWidth="1"/>
    <col min="9709" max="9709" width="1.85546875" style="110" customWidth="1"/>
    <col min="9710" max="9710" width="17.85546875" style="110" customWidth="1"/>
    <col min="9711" max="9711" width="1.85546875" style="110" customWidth="1"/>
    <col min="9712" max="9715" width="3.28515625" style="110" customWidth="1"/>
    <col min="9716" max="9716" width="1.85546875" style="110" customWidth="1"/>
    <col min="9717" max="9717" width="12.42578125" style="110" customWidth="1"/>
    <col min="9718" max="9718" width="1.85546875" style="110" customWidth="1"/>
    <col min="9719" max="9721" width="3" style="110" customWidth="1"/>
    <col min="9722" max="9722" width="4.42578125" style="110" customWidth="1"/>
    <col min="9723" max="9724" width="3" style="110" customWidth="1"/>
    <col min="9725" max="9730" width="3.28515625" style="110" customWidth="1"/>
    <col min="9731" max="9732" width="9.140625" style="110" customWidth="1"/>
    <col min="9733" max="9736" width="3.28515625" style="110" customWidth="1"/>
    <col min="9737" max="9737" width="4.140625" style="110" customWidth="1"/>
    <col min="9738" max="9950" width="10.28515625" style="110"/>
    <col min="9951" max="9959" width="9.140625" style="110" customWidth="1"/>
    <col min="9960" max="9960" width="1" style="110" customWidth="1"/>
    <col min="9961" max="9964" width="3.28515625" style="110" customWidth="1"/>
    <col min="9965" max="9965" width="1.85546875" style="110" customWidth="1"/>
    <col min="9966" max="9966" width="17.85546875" style="110" customWidth="1"/>
    <col min="9967" max="9967" width="1.85546875" style="110" customWidth="1"/>
    <col min="9968" max="9971" width="3.28515625" style="110" customWidth="1"/>
    <col min="9972" max="9972" width="1.85546875" style="110" customWidth="1"/>
    <col min="9973" max="9973" width="12.42578125" style="110" customWidth="1"/>
    <col min="9974" max="9974" width="1.85546875" style="110" customWidth="1"/>
    <col min="9975" max="9977" width="3" style="110" customWidth="1"/>
    <col min="9978" max="9978" width="4.42578125" style="110" customWidth="1"/>
    <col min="9979" max="9980" width="3" style="110" customWidth="1"/>
    <col min="9981" max="9986" width="3.28515625" style="110" customWidth="1"/>
    <col min="9987" max="9988" width="9.140625" style="110" customWidth="1"/>
    <col min="9989" max="9992" width="3.28515625" style="110" customWidth="1"/>
    <col min="9993" max="9993" width="4.140625" style="110" customWidth="1"/>
    <col min="9994" max="10206" width="10.28515625" style="110"/>
    <col min="10207" max="10215" width="9.140625" style="110" customWidth="1"/>
    <col min="10216" max="10216" width="1" style="110" customWidth="1"/>
    <col min="10217" max="10220" width="3.28515625" style="110" customWidth="1"/>
    <col min="10221" max="10221" width="1.85546875" style="110" customWidth="1"/>
    <col min="10222" max="10222" width="17.85546875" style="110" customWidth="1"/>
    <col min="10223" max="10223" width="1.85546875" style="110" customWidth="1"/>
    <col min="10224" max="10227" width="3.28515625" style="110" customWidth="1"/>
    <col min="10228" max="10228" width="1.85546875" style="110" customWidth="1"/>
    <col min="10229" max="10229" width="12.42578125" style="110" customWidth="1"/>
    <col min="10230" max="10230" width="1.85546875" style="110" customWidth="1"/>
    <col min="10231" max="10233" width="3" style="110" customWidth="1"/>
    <col min="10234" max="10234" width="4.42578125" style="110" customWidth="1"/>
    <col min="10235" max="10236" width="3" style="110" customWidth="1"/>
    <col min="10237" max="10242" width="3.28515625" style="110" customWidth="1"/>
    <col min="10243" max="10244" width="9.140625" style="110" customWidth="1"/>
    <col min="10245" max="10248" width="3.28515625" style="110" customWidth="1"/>
    <col min="10249" max="10249" width="4.140625" style="110" customWidth="1"/>
    <col min="10250" max="10462" width="10.28515625" style="110"/>
    <col min="10463" max="10471" width="9.140625" style="110" customWidth="1"/>
    <col min="10472" max="10472" width="1" style="110" customWidth="1"/>
    <col min="10473" max="10476" width="3.28515625" style="110" customWidth="1"/>
    <col min="10477" max="10477" width="1.85546875" style="110" customWidth="1"/>
    <col min="10478" max="10478" width="17.85546875" style="110" customWidth="1"/>
    <col min="10479" max="10479" width="1.85546875" style="110" customWidth="1"/>
    <col min="10480" max="10483" width="3.28515625" style="110" customWidth="1"/>
    <col min="10484" max="10484" width="1.85546875" style="110" customWidth="1"/>
    <col min="10485" max="10485" width="12.42578125" style="110" customWidth="1"/>
    <col min="10486" max="10486" width="1.85546875" style="110" customWidth="1"/>
    <col min="10487" max="10489" width="3" style="110" customWidth="1"/>
    <col min="10490" max="10490" width="4.42578125" style="110" customWidth="1"/>
    <col min="10491" max="10492" width="3" style="110" customWidth="1"/>
    <col min="10493" max="10498" width="3.28515625" style="110" customWidth="1"/>
    <col min="10499" max="10500" width="9.140625" style="110" customWidth="1"/>
    <col min="10501" max="10504" width="3.28515625" style="110" customWidth="1"/>
    <col min="10505" max="10505" width="4.140625" style="110" customWidth="1"/>
    <col min="10506" max="10718" width="10.28515625" style="110"/>
    <col min="10719" max="10727" width="9.140625" style="110" customWidth="1"/>
    <col min="10728" max="10728" width="1" style="110" customWidth="1"/>
    <col min="10729" max="10732" width="3.28515625" style="110" customWidth="1"/>
    <col min="10733" max="10733" width="1.85546875" style="110" customWidth="1"/>
    <col min="10734" max="10734" width="17.85546875" style="110" customWidth="1"/>
    <col min="10735" max="10735" width="1.85546875" style="110" customWidth="1"/>
    <col min="10736" max="10739" width="3.28515625" style="110" customWidth="1"/>
    <col min="10740" max="10740" width="1.85546875" style="110" customWidth="1"/>
    <col min="10741" max="10741" width="12.42578125" style="110" customWidth="1"/>
    <col min="10742" max="10742" width="1.85546875" style="110" customWidth="1"/>
    <col min="10743" max="10745" width="3" style="110" customWidth="1"/>
    <col min="10746" max="10746" width="4.42578125" style="110" customWidth="1"/>
    <col min="10747" max="10748" width="3" style="110" customWidth="1"/>
    <col min="10749" max="10754" width="3.28515625" style="110" customWidth="1"/>
    <col min="10755" max="10756" width="9.140625" style="110" customWidth="1"/>
    <col min="10757" max="10760" width="3.28515625" style="110" customWidth="1"/>
    <col min="10761" max="10761" width="4.140625" style="110" customWidth="1"/>
    <col min="10762" max="10974" width="10.28515625" style="110"/>
    <col min="10975" max="10983" width="9.140625" style="110" customWidth="1"/>
    <col min="10984" max="10984" width="1" style="110" customWidth="1"/>
    <col min="10985" max="10988" width="3.28515625" style="110" customWidth="1"/>
    <col min="10989" max="10989" width="1.85546875" style="110" customWidth="1"/>
    <col min="10990" max="10990" width="17.85546875" style="110" customWidth="1"/>
    <col min="10991" max="10991" width="1.85546875" style="110" customWidth="1"/>
    <col min="10992" max="10995" width="3.28515625" style="110" customWidth="1"/>
    <col min="10996" max="10996" width="1.85546875" style="110" customWidth="1"/>
    <col min="10997" max="10997" width="12.42578125" style="110" customWidth="1"/>
    <col min="10998" max="10998" width="1.85546875" style="110" customWidth="1"/>
    <col min="10999" max="11001" width="3" style="110" customWidth="1"/>
    <col min="11002" max="11002" width="4.42578125" style="110" customWidth="1"/>
    <col min="11003" max="11004" width="3" style="110" customWidth="1"/>
    <col min="11005" max="11010" width="3.28515625" style="110" customWidth="1"/>
    <col min="11011" max="11012" width="9.140625" style="110" customWidth="1"/>
    <col min="11013" max="11016" width="3.28515625" style="110" customWidth="1"/>
    <col min="11017" max="11017" width="4.140625" style="110" customWidth="1"/>
    <col min="11018" max="11230" width="10.28515625" style="110"/>
    <col min="11231" max="11239" width="9.140625" style="110" customWidth="1"/>
    <col min="11240" max="11240" width="1" style="110" customWidth="1"/>
    <col min="11241" max="11244" width="3.28515625" style="110" customWidth="1"/>
    <col min="11245" max="11245" width="1.85546875" style="110" customWidth="1"/>
    <col min="11246" max="11246" width="17.85546875" style="110" customWidth="1"/>
    <col min="11247" max="11247" width="1.85546875" style="110" customWidth="1"/>
    <col min="11248" max="11251" width="3.28515625" style="110" customWidth="1"/>
    <col min="11252" max="11252" width="1.85546875" style="110" customWidth="1"/>
    <col min="11253" max="11253" width="12.42578125" style="110" customWidth="1"/>
    <col min="11254" max="11254" width="1.85546875" style="110" customWidth="1"/>
    <col min="11255" max="11257" width="3" style="110" customWidth="1"/>
    <col min="11258" max="11258" width="4.42578125" style="110" customWidth="1"/>
    <col min="11259" max="11260" width="3" style="110" customWidth="1"/>
    <col min="11261" max="11266" width="3.28515625" style="110" customWidth="1"/>
    <col min="11267" max="11268" width="9.140625" style="110" customWidth="1"/>
    <col min="11269" max="11272" width="3.28515625" style="110" customWidth="1"/>
    <col min="11273" max="11273" width="4.140625" style="110" customWidth="1"/>
    <col min="11274" max="11486" width="10.28515625" style="110"/>
    <col min="11487" max="11495" width="9.140625" style="110" customWidth="1"/>
    <col min="11496" max="11496" width="1" style="110" customWidth="1"/>
    <col min="11497" max="11500" width="3.28515625" style="110" customWidth="1"/>
    <col min="11501" max="11501" width="1.85546875" style="110" customWidth="1"/>
    <col min="11502" max="11502" width="17.85546875" style="110" customWidth="1"/>
    <col min="11503" max="11503" width="1.85546875" style="110" customWidth="1"/>
    <col min="11504" max="11507" width="3.28515625" style="110" customWidth="1"/>
    <col min="11508" max="11508" width="1.85546875" style="110" customWidth="1"/>
    <col min="11509" max="11509" width="12.42578125" style="110" customWidth="1"/>
    <col min="11510" max="11510" width="1.85546875" style="110" customWidth="1"/>
    <col min="11511" max="11513" width="3" style="110" customWidth="1"/>
    <col min="11514" max="11514" width="4.42578125" style="110" customWidth="1"/>
    <col min="11515" max="11516" width="3" style="110" customWidth="1"/>
    <col min="11517" max="11522" width="3.28515625" style="110" customWidth="1"/>
    <col min="11523" max="11524" width="9.140625" style="110" customWidth="1"/>
    <col min="11525" max="11528" width="3.28515625" style="110" customWidth="1"/>
    <col min="11529" max="11529" width="4.140625" style="110" customWidth="1"/>
    <col min="11530" max="11742" width="10.28515625" style="110"/>
    <col min="11743" max="11751" width="9.140625" style="110" customWidth="1"/>
    <col min="11752" max="11752" width="1" style="110" customWidth="1"/>
    <col min="11753" max="11756" width="3.28515625" style="110" customWidth="1"/>
    <col min="11757" max="11757" width="1.85546875" style="110" customWidth="1"/>
    <col min="11758" max="11758" width="17.85546875" style="110" customWidth="1"/>
    <col min="11759" max="11759" width="1.85546875" style="110" customWidth="1"/>
    <col min="11760" max="11763" width="3.28515625" style="110" customWidth="1"/>
    <col min="11764" max="11764" width="1.85546875" style="110" customWidth="1"/>
    <col min="11765" max="11765" width="12.42578125" style="110" customWidth="1"/>
    <col min="11766" max="11766" width="1.85546875" style="110" customWidth="1"/>
    <col min="11767" max="11769" width="3" style="110" customWidth="1"/>
    <col min="11770" max="11770" width="4.42578125" style="110" customWidth="1"/>
    <col min="11771" max="11772" width="3" style="110" customWidth="1"/>
    <col min="11773" max="11778" width="3.28515625" style="110" customWidth="1"/>
    <col min="11779" max="11780" width="9.140625" style="110" customWidth="1"/>
    <col min="11781" max="11784" width="3.28515625" style="110" customWidth="1"/>
    <col min="11785" max="11785" width="4.140625" style="110" customWidth="1"/>
    <col min="11786" max="11998" width="10.28515625" style="110"/>
    <col min="11999" max="12007" width="9.140625" style="110" customWidth="1"/>
    <col min="12008" max="12008" width="1" style="110" customWidth="1"/>
    <col min="12009" max="12012" width="3.28515625" style="110" customWidth="1"/>
    <col min="12013" max="12013" width="1.85546875" style="110" customWidth="1"/>
    <col min="12014" max="12014" width="17.85546875" style="110" customWidth="1"/>
    <col min="12015" max="12015" width="1.85546875" style="110" customWidth="1"/>
    <col min="12016" max="12019" width="3.28515625" style="110" customWidth="1"/>
    <col min="12020" max="12020" width="1.85546875" style="110" customWidth="1"/>
    <col min="12021" max="12021" width="12.42578125" style="110" customWidth="1"/>
    <col min="12022" max="12022" width="1.85546875" style="110" customWidth="1"/>
    <col min="12023" max="12025" width="3" style="110" customWidth="1"/>
    <col min="12026" max="12026" width="4.42578125" style="110" customWidth="1"/>
    <col min="12027" max="12028" width="3" style="110" customWidth="1"/>
    <col min="12029" max="12034" width="3.28515625" style="110" customWidth="1"/>
    <col min="12035" max="12036" width="9.140625" style="110" customWidth="1"/>
    <col min="12037" max="12040" width="3.28515625" style="110" customWidth="1"/>
    <col min="12041" max="12041" width="4.140625" style="110" customWidth="1"/>
    <col min="12042" max="12254" width="10.28515625" style="110"/>
    <col min="12255" max="12263" width="9.140625" style="110" customWidth="1"/>
    <col min="12264" max="12264" width="1" style="110" customWidth="1"/>
    <col min="12265" max="12268" width="3.28515625" style="110" customWidth="1"/>
    <col min="12269" max="12269" width="1.85546875" style="110" customWidth="1"/>
    <col min="12270" max="12270" width="17.85546875" style="110" customWidth="1"/>
    <col min="12271" max="12271" width="1.85546875" style="110" customWidth="1"/>
    <col min="12272" max="12275" width="3.28515625" style="110" customWidth="1"/>
    <col min="12276" max="12276" width="1.85546875" style="110" customWidth="1"/>
    <col min="12277" max="12277" width="12.42578125" style="110" customWidth="1"/>
    <col min="12278" max="12278" width="1.85546875" style="110" customWidth="1"/>
    <col min="12279" max="12281" width="3" style="110" customWidth="1"/>
    <col min="12282" max="12282" width="4.42578125" style="110" customWidth="1"/>
    <col min="12283" max="12284" width="3" style="110" customWidth="1"/>
    <col min="12285" max="12290" width="3.28515625" style="110" customWidth="1"/>
    <col min="12291" max="12292" width="9.140625" style="110" customWidth="1"/>
    <col min="12293" max="12296" width="3.28515625" style="110" customWidth="1"/>
    <col min="12297" max="12297" width="4.140625" style="110" customWidth="1"/>
    <col min="12298" max="12510" width="10.28515625" style="110"/>
    <col min="12511" max="12519" width="9.140625" style="110" customWidth="1"/>
    <col min="12520" max="12520" width="1" style="110" customWidth="1"/>
    <col min="12521" max="12524" width="3.28515625" style="110" customWidth="1"/>
    <col min="12525" max="12525" width="1.85546875" style="110" customWidth="1"/>
    <col min="12526" max="12526" width="17.85546875" style="110" customWidth="1"/>
    <col min="12527" max="12527" width="1.85546875" style="110" customWidth="1"/>
    <col min="12528" max="12531" width="3.28515625" style="110" customWidth="1"/>
    <col min="12532" max="12532" width="1.85546875" style="110" customWidth="1"/>
    <col min="12533" max="12533" width="12.42578125" style="110" customWidth="1"/>
    <col min="12534" max="12534" width="1.85546875" style="110" customWidth="1"/>
    <col min="12535" max="12537" width="3" style="110" customWidth="1"/>
    <col min="12538" max="12538" width="4.42578125" style="110" customWidth="1"/>
    <col min="12539" max="12540" width="3" style="110" customWidth="1"/>
    <col min="12541" max="12546" width="3.28515625" style="110" customWidth="1"/>
    <col min="12547" max="12548" width="9.140625" style="110" customWidth="1"/>
    <col min="12549" max="12552" width="3.28515625" style="110" customWidth="1"/>
    <col min="12553" max="12553" width="4.140625" style="110" customWidth="1"/>
    <col min="12554" max="12766" width="10.28515625" style="110"/>
    <col min="12767" max="12775" width="9.140625" style="110" customWidth="1"/>
    <col min="12776" max="12776" width="1" style="110" customWidth="1"/>
    <col min="12777" max="12780" width="3.28515625" style="110" customWidth="1"/>
    <col min="12781" max="12781" width="1.85546875" style="110" customWidth="1"/>
    <col min="12782" max="12782" width="17.85546875" style="110" customWidth="1"/>
    <col min="12783" max="12783" width="1.85546875" style="110" customWidth="1"/>
    <col min="12784" max="12787" width="3.28515625" style="110" customWidth="1"/>
    <col min="12788" max="12788" width="1.85546875" style="110" customWidth="1"/>
    <col min="12789" max="12789" width="12.42578125" style="110" customWidth="1"/>
    <col min="12790" max="12790" width="1.85546875" style="110" customWidth="1"/>
    <col min="12791" max="12793" width="3" style="110" customWidth="1"/>
    <col min="12794" max="12794" width="4.42578125" style="110" customWidth="1"/>
    <col min="12795" max="12796" width="3" style="110" customWidth="1"/>
    <col min="12797" max="12802" width="3.28515625" style="110" customWidth="1"/>
    <col min="12803" max="12804" width="9.140625" style="110" customWidth="1"/>
    <col min="12805" max="12808" width="3.28515625" style="110" customWidth="1"/>
    <col min="12809" max="12809" width="4.140625" style="110" customWidth="1"/>
    <col min="12810" max="13022" width="10.28515625" style="110"/>
    <col min="13023" max="13031" width="9.140625" style="110" customWidth="1"/>
    <col min="13032" max="13032" width="1" style="110" customWidth="1"/>
    <col min="13033" max="13036" width="3.28515625" style="110" customWidth="1"/>
    <col min="13037" max="13037" width="1.85546875" style="110" customWidth="1"/>
    <col min="13038" max="13038" width="17.85546875" style="110" customWidth="1"/>
    <col min="13039" max="13039" width="1.85546875" style="110" customWidth="1"/>
    <col min="13040" max="13043" width="3.28515625" style="110" customWidth="1"/>
    <col min="13044" max="13044" width="1.85546875" style="110" customWidth="1"/>
    <col min="13045" max="13045" width="12.42578125" style="110" customWidth="1"/>
    <col min="13046" max="13046" width="1.85546875" style="110" customWidth="1"/>
    <col min="13047" max="13049" width="3" style="110" customWidth="1"/>
    <col min="13050" max="13050" width="4.42578125" style="110" customWidth="1"/>
    <col min="13051" max="13052" width="3" style="110" customWidth="1"/>
    <col min="13053" max="13058" width="3.28515625" style="110" customWidth="1"/>
    <col min="13059" max="13060" width="9.140625" style="110" customWidth="1"/>
    <col min="13061" max="13064" width="3.28515625" style="110" customWidth="1"/>
    <col min="13065" max="13065" width="4.140625" style="110" customWidth="1"/>
    <col min="13066" max="13278" width="10.28515625" style="110"/>
    <col min="13279" max="13287" width="9.140625" style="110" customWidth="1"/>
    <col min="13288" max="13288" width="1" style="110" customWidth="1"/>
    <col min="13289" max="13292" width="3.28515625" style="110" customWidth="1"/>
    <col min="13293" max="13293" width="1.85546875" style="110" customWidth="1"/>
    <col min="13294" max="13294" width="17.85546875" style="110" customWidth="1"/>
    <col min="13295" max="13295" width="1.85546875" style="110" customWidth="1"/>
    <col min="13296" max="13299" width="3.28515625" style="110" customWidth="1"/>
    <col min="13300" max="13300" width="1.85546875" style="110" customWidth="1"/>
    <col min="13301" max="13301" width="12.42578125" style="110" customWidth="1"/>
    <col min="13302" max="13302" width="1.85546875" style="110" customWidth="1"/>
    <col min="13303" max="13305" width="3" style="110" customWidth="1"/>
    <col min="13306" max="13306" width="4.42578125" style="110" customWidth="1"/>
    <col min="13307" max="13308" width="3" style="110" customWidth="1"/>
    <col min="13309" max="13314" width="3.28515625" style="110" customWidth="1"/>
    <col min="13315" max="13316" width="9.140625" style="110" customWidth="1"/>
    <col min="13317" max="13320" width="3.28515625" style="110" customWidth="1"/>
    <col min="13321" max="13321" width="4.140625" style="110" customWidth="1"/>
    <col min="13322" max="13534" width="10.28515625" style="110"/>
    <col min="13535" max="13543" width="9.140625" style="110" customWidth="1"/>
    <col min="13544" max="13544" width="1" style="110" customWidth="1"/>
    <col min="13545" max="13548" width="3.28515625" style="110" customWidth="1"/>
    <col min="13549" max="13549" width="1.85546875" style="110" customWidth="1"/>
    <col min="13550" max="13550" width="17.85546875" style="110" customWidth="1"/>
    <col min="13551" max="13551" width="1.85546875" style="110" customWidth="1"/>
    <col min="13552" max="13555" width="3.28515625" style="110" customWidth="1"/>
    <col min="13556" max="13556" width="1.85546875" style="110" customWidth="1"/>
    <col min="13557" max="13557" width="12.42578125" style="110" customWidth="1"/>
    <col min="13558" max="13558" width="1.85546875" style="110" customWidth="1"/>
    <col min="13559" max="13561" width="3" style="110" customWidth="1"/>
    <col min="13562" max="13562" width="4.42578125" style="110" customWidth="1"/>
    <col min="13563" max="13564" width="3" style="110" customWidth="1"/>
    <col min="13565" max="13570" width="3.28515625" style="110" customWidth="1"/>
    <col min="13571" max="13572" width="9.140625" style="110" customWidth="1"/>
    <col min="13573" max="13576" width="3.28515625" style="110" customWidth="1"/>
    <col min="13577" max="13577" width="4.140625" style="110" customWidth="1"/>
    <col min="13578" max="13790" width="10.28515625" style="110"/>
    <col min="13791" max="13799" width="9.140625" style="110" customWidth="1"/>
    <col min="13800" max="13800" width="1" style="110" customWidth="1"/>
    <col min="13801" max="13804" width="3.28515625" style="110" customWidth="1"/>
    <col min="13805" max="13805" width="1.85546875" style="110" customWidth="1"/>
    <col min="13806" max="13806" width="17.85546875" style="110" customWidth="1"/>
    <col min="13807" max="13807" width="1.85546875" style="110" customWidth="1"/>
    <col min="13808" max="13811" width="3.28515625" style="110" customWidth="1"/>
    <col min="13812" max="13812" width="1.85546875" style="110" customWidth="1"/>
    <col min="13813" max="13813" width="12.42578125" style="110" customWidth="1"/>
    <col min="13814" max="13814" width="1.85546875" style="110" customWidth="1"/>
    <col min="13815" max="13817" width="3" style="110" customWidth="1"/>
    <col min="13818" max="13818" width="4.42578125" style="110" customWidth="1"/>
    <col min="13819" max="13820" width="3" style="110" customWidth="1"/>
    <col min="13821" max="13826" width="3.28515625" style="110" customWidth="1"/>
    <col min="13827" max="13828" width="9.140625" style="110" customWidth="1"/>
    <col min="13829" max="13832" width="3.28515625" style="110" customWidth="1"/>
    <col min="13833" max="13833" width="4.140625" style="110" customWidth="1"/>
    <col min="13834" max="14046" width="10.28515625" style="110"/>
    <col min="14047" max="14055" width="9.140625" style="110" customWidth="1"/>
    <col min="14056" max="14056" width="1" style="110" customWidth="1"/>
    <col min="14057" max="14060" width="3.28515625" style="110" customWidth="1"/>
    <col min="14061" max="14061" width="1.85546875" style="110" customWidth="1"/>
    <col min="14062" max="14062" width="17.85546875" style="110" customWidth="1"/>
    <col min="14063" max="14063" width="1.85546875" style="110" customWidth="1"/>
    <col min="14064" max="14067" width="3.28515625" style="110" customWidth="1"/>
    <col min="14068" max="14068" width="1.85546875" style="110" customWidth="1"/>
    <col min="14069" max="14069" width="12.42578125" style="110" customWidth="1"/>
    <col min="14070" max="14070" width="1.85546875" style="110" customWidth="1"/>
    <col min="14071" max="14073" width="3" style="110" customWidth="1"/>
    <col min="14074" max="14074" width="4.42578125" style="110" customWidth="1"/>
    <col min="14075" max="14076" width="3" style="110" customWidth="1"/>
    <col min="14077" max="14082" width="3.28515625" style="110" customWidth="1"/>
    <col min="14083" max="14084" width="9.140625" style="110" customWidth="1"/>
    <col min="14085" max="14088" width="3.28515625" style="110" customWidth="1"/>
    <col min="14089" max="14089" width="4.140625" style="110" customWidth="1"/>
    <col min="14090" max="14302" width="10.28515625" style="110"/>
    <col min="14303" max="14311" width="9.140625" style="110" customWidth="1"/>
    <col min="14312" max="14312" width="1" style="110" customWidth="1"/>
    <col min="14313" max="14316" width="3.28515625" style="110" customWidth="1"/>
    <col min="14317" max="14317" width="1.85546875" style="110" customWidth="1"/>
    <col min="14318" max="14318" width="17.85546875" style="110" customWidth="1"/>
    <col min="14319" max="14319" width="1.85546875" style="110" customWidth="1"/>
    <col min="14320" max="14323" width="3.28515625" style="110" customWidth="1"/>
    <col min="14324" max="14324" width="1.85546875" style="110" customWidth="1"/>
    <col min="14325" max="14325" width="12.42578125" style="110" customWidth="1"/>
    <col min="14326" max="14326" width="1.85546875" style="110" customWidth="1"/>
    <col min="14327" max="14329" width="3" style="110" customWidth="1"/>
    <col min="14330" max="14330" width="4.42578125" style="110" customWidth="1"/>
    <col min="14331" max="14332" width="3" style="110" customWidth="1"/>
    <col min="14333" max="14338" width="3.28515625" style="110" customWidth="1"/>
    <col min="14339" max="14340" width="9.140625" style="110" customWidth="1"/>
    <col min="14341" max="14344" width="3.28515625" style="110" customWidth="1"/>
    <col min="14345" max="14345" width="4.140625" style="110" customWidth="1"/>
    <col min="14346" max="14558" width="10.28515625" style="110"/>
    <col min="14559" max="14567" width="9.140625" style="110" customWidth="1"/>
    <col min="14568" max="14568" width="1" style="110" customWidth="1"/>
    <col min="14569" max="14572" width="3.28515625" style="110" customWidth="1"/>
    <col min="14573" max="14573" width="1.85546875" style="110" customWidth="1"/>
    <col min="14574" max="14574" width="17.85546875" style="110" customWidth="1"/>
    <col min="14575" max="14575" width="1.85546875" style="110" customWidth="1"/>
    <col min="14576" max="14579" width="3.28515625" style="110" customWidth="1"/>
    <col min="14580" max="14580" width="1.85546875" style="110" customWidth="1"/>
    <col min="14581" max="14581" width="12.42578125" style="110" customWidth="1"/>
    <col min="14582" max="14582" width="1.85546875" style="110" customWidth="1"/>
    <col min="14583" max="14585" width="3" style="110" customWidth="1"/>
    <col min="14586" max="14586" width="4.42578125" style="110" customWidth="1"/>
    <col min="14587" max="14588" width="3" style="110" customWidth="1"/>
    <col min="14589" max="14594" width="3.28515625" style="110" customWidth="1"/>
    <col min="14595" max="14596" width="9.140625" style="110" customWidth="1"/>
    <col min="14597" max="14600" width="3.28515625" style="110" customWidth="1"/>
    <col min="14601" max="14601" width="4.140625" style="110" customWidth="1"/>
    <col min="14602" max="14814" width="10.28515625" style="110"/>
    <col min="14815" max="14823" width="9.140625" style="110" customWidth="1"/>
    <col min="14824" max="14824" width="1" style="110" customWidth="1"/>
    <col min="14825" max="14828" width="3.28515625" style="110" customWidth="1"/>
    <col min="14829" max="14829" width="1.85546875" style="110" customWidth="1"/>
    <col min="14830" max="14830" width="17.85546875" style="110" customWidth="1"/>
    <col min="14831" max="14831" width="1.85546875" style="110" customWidth="1"/>
    <col min="14832" max="14835" width="3.28515625" style="110" customWidth="1"/>
    <col min="14836" max="14836" width="1.85546875" style="110" customWidth="1"/>
    <col min="14837" max="14837" width="12.42578125" style="110" customWidth="1"/>
    <col min="14838" max="14838" width="1.85546875" style="110" customWidth="1"/>
    <col min="14839" max="14841" width="3" style="110" customWidth="1"/>
    <col min="14842" max="14842" width="4.42578125" style="110" customWidth="1"/>
    <col min="14843" max="14844" width="3" style="110" customWidth="1"/>
    <col min="14845" max="14850" width="3.28515625" style="110" customWidth="1"/>
    <col min="14851" max="14852" width="9.140625" style="110" customWidth="1"/>
    <col min="14853" max="14856" width="3.28515625" style="110" customWidth="1"/>
    <col min="14857" max="14857" width="4.140625" style="110" customWidth="1"/>
    <col min="14858" max="15070" width="10.28515625" style="110"/>
    <col min="15071" max="15079" width="9.140625" style="110" customWidth="1"/>
    <col min="15080" max="15080" width="1" style="110" customWidth="1"/>
    <col min="15081" max="15084" width="3.28515625" style="110" customWidth="1"/>
    <col min="15085" max="15085" width="1.85546875" style="110" customWidth="1"/>
    <col min="15086" max="15086" width="17.85546875" style="110" customWidth="1"/>
    <col min="15087" max="15087" width="1.85546875" style="110" customWidth="1"/>
    <col min="15088" max="15091" width="3.28515625" style="110" customWidth="1"/>
    <col min="15092" max="15092" width="1.85546875" style="110" customWidth="1"/>
    <col min="15093" max="15093" width="12.42578125" style="110" customWidth="1"/>
    <col min="15094" max="15094" width="1.85546875" style="110" customWidth="1"/>
    <col min="15095" max="15097" width="3" style="110" customWidth="1"/>
    <col min="15098" max="15098" width="4.42578125" style="110" customWidth="1"/>
    <col min="15099" max="15100" width="3" style="110" customWidth="1"/>
    <col min="15101" max="15106" width="3.28515625" style="110" customWidth="1"/>
    <col min="15107" max="15108" width="9.140625" style="110" customWidth="1"/>
    <col min="15109" max="15112" width="3.28515625" style="110" customWidth="1"/>
    <col min="15113" max="15113" width="4.140625" style="110" customWidth="1"/>
    <col min="15114" max="15326" width="10.28515625" style="110"/>
    <col min="15327" max="15335" width="9.140625" style="110" customWidth="1"/>
    <col min="15336" max="15336" width="1" style="110" customWidth="1"/>
    <col min="15337" max="15340" width="3.28515625" style="110" customWidth="1"/>
    <col min="15341" max="15341" width="1.85546875" style="110" customWidth="1"/>
    <col min="15342" max="15342" width="17.85546875" style="110" customWidth="1"/>
    <col min="15343" max="15343" width="1.85546875" style="110" customWidth="1"/>
    <col min="15344" max="15347" width="3.28515625" style="110" customWidth="1"/>
    <col min="15348" max="15348" width="1.85546875" style="110" customWidth="1"/>
    <col min="15349" max="15349" width="12.42578125" style="110" customWidth="1"/>
    <col min="15350" max="15350" width="1.85546875" style="110" customWidth="1"/>
    <col min="15351" max="15353" width="3" style="110" customWidth="1"/>
    <col min="15354" max="15354" width="4.42578125" style="110" customWidth="1"/>
    <col min="15355" max="15356" width="3" style="110" customWidth="1"/>
    <col min="15357" max="15362" width="3.28515625" style="110" customWidth="1"/>
    <col min="15363" max="15364" width="9.140625" style="110" customWidth="1"/>
    <col min="15365" max="15368" width="3.28515625" style="110" customWidth="1"/>
    <col min="15369" max="15369" width="4.140625" style="110" customWidth="1"/>
    <col min="15370" max="15582" width="10.28515625" style="110"/>
    <col min="15583" max="15591" width="9.140625" style="110" customWidth="1"/>
    <col min="15592" max="15592" width="1" style="110" customWidth="1"/>
    <col min="15593" max="15596" width="3.28515625" style="110" customWidth="1"/>
    <col min="15597" max="15597" width="1.85546875" style="110" customWidth="1"/>
    <col min="15598" max="15598" width="17.85546875" style="110" customWidth="1"/>
    <col min="15599" max="15599" width="1.85546875" style="110" customWidth="1"/>
    <col min="15600" max="15603" width="3.28515625" style="110" customWidth="1"/>
    <col min="15604" max="15604" width="1.85546875" style="110" customWidth="1"/>
    <col min="15605" max="15605" width="12.42578125" style="110" customWidth="1"/>
    <col min="15606" max="15606" width="1.85546875" style="110" customWidth="1"/>
    <col min="15607" max="15609" width="3" style="110" customWidth="1"/>
    <col min="15610" max="15610" width="4.42578125" style="110" customWidth="1"/>
    <col min="15611" max="15612" width="3" style="110" customWidth="1"/>
    <col min="15613" max="15618" width="3.28515625" style="110" customWidth="1"/>
    <col min="15619" max="15620" width="9.140625" style="110" customWidth="1"/>
    <col min="15621" max="15624" width="3.28515625" style="110" customWidth="1"/>
    <col min="15625" max="15625" width="4.140625" style="110" customWidth="1"/>
    <col min="15626" max="15838" width="10.28515625" style="110"/>
    <col min="15839" max="15847" width="9.140625" style="110" customWidth="1"/>
    <col min="15848" max="15848" width="1" style="110" customWidth="1"/>
    <col min="15849" max="15852" width="3.28515625" style="110" customWidth="1"/>
    <col min="15853" max="15853" width="1.85546875" style="110" customWidth="1"/>
    <col min="15854" max="15854" width="17.85546875" style="110" customWidth="1"/>
    <col min="15855" max="15855" width="1.85546875" style="110" customWidth="1"/>
    <col min="15856" max="15859" width="3.28515625" style="110" customWidth="1"/>
    <col min="15860" max="15860" width="1.85546875" style="110" customWidth="1"/>
    <col min="15861" max="15861" width="12.42578125" style="110" customWidth="1"/>
    <col min="15862" max="15862" width="1.85546875" style="110" customWidth="1"/>
    <col min="15863" max="15865" width="3" style="110" customWidth="1"/>
    <col min="15866" max="15866" width="4.42578125" style="110" customWidth="1"/>
    <col min="15867" max="15868" width="3" style="110" customWidth="1"/>
    <col min="15869" max="15874" width="3.28515625" style="110" customWidth="1"/>
    <col min="15875" max="15876" width="9.140625" style="110" customWidth="1"/>
    <col min="15877" max="15880" width="3.28515625" style="110" customWidth="1"/>
    <col min="15881" max="15881" width="4.140625" style="110" customWidth="1"/>
    <col min="15882" max="16094" width="10.28515625" style="110"/>
    <col min="16095" max="16103" width="9.140625" style="110" customWidth="1"/>
    <col min="16104" max="16104" width="1" style="110" customWidth="1"/>
    <col min="16105" max="16108" width="3.28515625" style="110" customWidth="1"/>
    <col min="16109" max="16109" width="1.85546875" style="110" customWidth="1"/>
    <col min="16110" max="16110" width="17.85546875" style="110" customWidth="1"/>
    <col min="16111" max="16111" width="1.85546875" style="110" customWidth="1"/>
    <col min="16112" max="16115" width="3.28515625" style="110" customWidth="1"/>
    <col min="16116" max="16116" width="1.85546875" style="110" customWidth="1"/>
    <col min="16117" max="16117" width="12.42578125" style="110" customWidth="1"/>
    <col min="16118" max="16118" width="1.85546875" style="110" customWidth="1"/>
    <col min="16119" max="16121" width="3" style="110" customWidth="1"/>
    <col min="16122" max="16122" width="4.42578125" style="110" customWidth="1"/>
    <col min="16123" max="16124" width="3" style="110" customWidth="1"/>
    <col min="16125" max="16130" width="3.28515625" style="110" customWidth="1"/>
    <col min="16131" max="16132" width="9.140625" style="110" customWidth="1"/>
    <col min="16133" max="16136" width="3.28515625" style="110" customWidth="1"/>
    <col min="16137" max="16137" width="4.140625" style="110" customWidth="1"/>
    <col min="16138" max="16384" width="10.28515625" style="110"/>
  </cols>
  <sheetData>
    <row r="1" spans="1:23" ht="45" x14ac:dyDescent="0.25">
      <c r="E1" s="111" t="s">
        <v>3515</v>
      </c>
      <c r="G1" s="113"/>
      <c r="H1" s="114" t="s">
        <v>3516</v>
      </c>
      <c r="I1" s="115"/>
      <c r="J1" s="114" t="s">
        <v>3517</v>
      </c>
      <c r="K1" s="116"/>
      <c r="L1" s="114" t="s">
        <v>3518</v>
      </c>
      <c r="M1" s="117"/>
    </row>
    <row r="2" spans="1:23" ht="24" customHeight="1" x14ac:dyDescent="0.25">
      <c r="E2" s="122"/>
      <c r="F2" s="123" t="s">
        <v>3519</v>
      </c>
      <c r="G2" s="124"/>
      <c r="H2" s="125">
        <v>847882159.17000008</v>
      </c>
      <c r="I2" s="112"/>
      <c r="J2" s="126">
        <v>578801.22</v>
      </c>
      <c r="K2" s="127"/>
      <c r="L2" s="128">
        <v>847303357.95000005</v>
      </c>
      <c r="M2" s="129"/>
      <c r="O2" s="118"/>
      <c r="P2" s="118"/>
      <c r="Q2" s="118"/>
      <c r="R2" s="118"/>
      <c r="S2" s="118"/>
      <c r="T2" s="118"/>
      <c r="V2" s="110"/>
    </row>
    <row r="3" spans="1:23" ht="24" customHeight="1" x14ac:dyDescent="0.25">
      <c r="E3" s="122"/>
      <c r="F3" s="123" t="s">
        <v>3520</v>
      </c>
      <c r="G3" s="124"/>
      <c r="H3" s="130">
        <v>853879783.27999997</v>
      </c>
      <c r="I3" s="112"/>
      <c r="J3" s="131">
        <v>578801.22</v>
      </c>
      <c r="K3" s="127"/>
      <c r="L3" s="132">
        <v>853300982.05999994</v>
      </c>
      <c r="M3" s="129"/>
      <c r="O3" s="118"/>
      <c r="P3" s="118"/>
      <c r="Q3" s="118"/>
      <c r="R3" s="118"/>
      <c r="S3" s="118"/>
      <c r="T3" s="118"/>
      <c r="V3" s="110"/>
    </row>
    <row r="4" spans="1:23" ht="24" customHeight="1" x14ac:dyDescent="0.25">
      <c r="E4" s="122"/>
      <c r="F4" s="123" t="s">
        <v>3521</v>
      </c>
      <c r="G4" s="124"/>
      <c r="H4" s="133">
        <v>-5997624.1099998951</v>
      </c>
      <c r="I4" s="115"/>
      <c r="J4" s="133">
        <v>0</v>
      </c>
      <c r="K4" s="134"/>
      <c r="L4" s="133">
        <v>-5997624.1099998951</v>
      </c>
      <c r="M4" s="135"/>
      <c r="O4" s="118"/>
      <c r="P4" s="118"/>
      <c r="Q4" s="118"/>
      <c r="R4" s="118"/>
      <c r="S4" s="118"/>
      <c r="T4" s="118"/>
      <c r="U4" s="136"/>
      <c r="V4" s="110"/>
    </row>
    <row r="5" spans="1:23" ht="18" customHeight="1" x14ac:dyDescent="0.25">
      <c r="B5" s="137"/>
      <c r="C5" s="137"/>
      <c r="D5" s="137"/>
      <c r="E5" s="111" t="s">
        <v>3522</v>
      </c>
      <c r="F5" s="138"/>
      <c r="G5" s="124"/>
      <c r="H5" s="139"/>
      <c r="K5" s="140"/>
      <c r="L5" s="110"/>
      <c r="M5" s="141"/>
      <c r="O5" s="118"/>
      <c r="P5" s="118"/>
      <c r="Q5" s="118"/>
      <c r="R5" s="118"/>
      <c r="S5" s="118"/>
      <c r="T5" s="118"/>
      <c r="V5" s="110"/>
    </row>
    <row r="6" spans="1:23" s="146" customFormat="1" ht="9.75" customHeight="1" thickBot="1" x14ac:dyDescent="0.3">
      <c r="A6" s="142"/>
      <c r="B6" s="142"/>
      <c r="C6" s="142"/>
      <c r="D6" s="142"/>
      <c r="E6" s="143"/>
      <c r="F6" s="143"/>
      <c r="G6" s="144"/>
      <c r="H6" s="139" t="s">
        <v>3523</v>
      </c>
      <c r="I6" s="142"/>
      <c r="J6" s="142"/>
      <c r="K6" s="145"/>
      <c r="L6" s="142"/>
      <c r="M6" s="143"/>
      <c r="N6" s="142"/>
      <c r="O6" s="142"/>
      <c r="Q6" s="147"/>
      <c r="R6" s="147"/>
      <c r="S6" s="147"/>
      <c r="T6" s="147"/>
      <c r="U6" s="148"/>
      <c r="V6" s="149"/>
      <c r="W6" s="150"/>
    </row>
    <row r="7" spans="1:23" s="146" customFormat="1" ht="43.5" customHeight="1" thickBot="1" x14ac:dyDescent="0.3">
      <c r="A7" s="151" t="s">
        <v>3524</v>
      </c>
      <c r="B7" s="152" t="s">
        <v>3525</v>
      </c>
      <c r="C7" s="152" t="s">
        <v>3526</v>
      </c>
      <c r="D7" s="152" t="s">
        <v>3527</v>
      </c>
      <c r="E7" s="153" t="s">
        <v>3528</v>
      </c>
      <c r="F7" s="153" t="s">
        <v>3529</v>
      </c>
      <c r="G7" s="154" t="s">
        <v>3530</v>
      </c>
      <c r="H7" s="155" t="s">
        <v>3531</v>
      </c>
      <c r="I7" s="119"/>
      <c r="J7" s="156" t="s">
        <v>3532</v>
      </c>
      <c r="K7" s="157"/>
      <c r="L7" s="156" t="s">
        <v>3533</v>
      </c>
      <c r="M7" s="158"/>
      <c r="N7" s="159"/>
      <c r="O7" s="159"/>
      <c r="Q7" s="160"/>
      <c r="R7" s="160"/>
      <c r="S7" s="160"/>
      <c r="T7" s="160"/>
      <c r="V7" s="149"/>
      <c r="W7" s="150"/>
    </row>
    <row r="8" spans="1:23" s="171" customFormat="1" ht="22.5" customHeight="1" x14ac:dyDescent="0.25">
      <c r="A8" s="161"/>
      <c r="B8" s="162"/>
      <c r="C8" s="163"/>
      <c r="D8" s="163"/>
      <c r="E8" s="164"/>
      <c r="F8" s="165" t="s">
        <v>3534</v>
      </c>
      <c r="G8" s="166"/>
      <c r="H8" s="167"/>
      <c r="I8" s="168"/>
      <c r="J8" s="169"/>
      <c r="K8" s="170"/>
      <c r="L8" s="169"/>
      <c r="M8" s="169"/>
      <c r="W8" s="172"/>
    </row>
    <row r="9" spans="1:23" s="171" customFormat="1" ht="15" customHeight="1" x14ac:dyDescent="0.25">
      <c r="A9" s="173" t="s">
        <v>3530</v>
      </c>
      <c r="B9" s="174"/>
      <c r="C9" s="175" t="s">
        <v>21</v>
      </c>
      <c r="D9" s="175" t="s">
        <v>21</v>
      </c>
      <c r="E9" s="176" t="s">
        <v>3535</v>
      </c>
      <c r="F9" s="177" t="s">
        <v>3536</v>
      </c>
      <c r="G9" s="178">
        <f>+G10+G19+G34+G39</f>
        <v>0</v>
      </c>
      <c r="H9" s="179">
        <v>784841706.59000003</v>
      </c>
      <c r="I9" s="168"/>
      <c r="J9" s="180">
        <v>578801.22</v>
      </c>
      <c r="K9" s="170"/>
      <c r="L9" s="180">
        <v>784262905.37</v>
      </c>
      <c r="M9" s="181"/>
      <c r="W9" s="172"/>
    </row>
    <row r="10" spans="1:23" s="190" customFormat="1" ht="15" customHeight="1" x14ac:dyDescent="0.25">
      <c r="A10" s="182" t="s">
        <v>3530</v>
      </c>
      <c r="B10" s="183"/>
      <c r="C10" s="175" t="s">
        <v>21</v>
      </c>
      <c r="D10" s="175" t="s">
        <v>21</v>
      </c>
      <c r="E10" s="184" t="s">
        <v>3537</v>
      </c>
      <c r="F10" s="185" t="s">
        <v>3538</v>
      </c>
      <c r="G10" s="186">
        <f>+G11+G18</f>
        <v>0</v>
      </c>
      <c r="H10" s="187">
        <v>779802996.75</v>
      </c>
      <c r="I10" s="188"/>
      <c r="J10" s="189">
        <v>0</v>
      </c>
      <c r="K10" s="170"/>
      <c r="L10" s="189">
        <v>779802996.75</v>
      </c>
      <c r="M10" s="181"/>
      <c r="W10" s="191"/>
    </row>
    <row r="11" spans="1:23" s="199" customFormat="1" ht="15" customHeight="1" x14ac:dyDescent="0.25">
      <c r="A11" s="182" t="s">
        <v>3530</v>
      </c>
      <c r="B11" s="192"/>
      <c r="C11" s="175" t="s">
        <v>21</v>
      </c>
      <c r="D11" s="175" t="s">
        <v>21</v>
      </c>
      <c r="E11" s="193" t="s">
        <v>3539</v>
      </c>
      <c r="F11" s="194" t="s">
        <v>3540</v>
      </c>
      <c r="G11" s="195">
        <f>SUM(G12:G17)</f>
        <v>0</v>
      </c>
      <c r="H11" s="196">
        <v>760752650</v>
      </c>
      <c r="I11" s="148"/>
      <c r="J11" s="197">
        <v>0</v>
      </c>
      <c r="K11" s="170"/>
      <c r="L11" s="197">
        <v>760752650</v>
      </c>
      <c r="M11" s="198"/>
      <c r="W11" s="150"/>
    </row>
    <row r="12" spans="1:23" s="199" customFormat="1" ht="15" customHeight="1" x14ac:dyDescent="0.25">
      <c r="A12" s="182"/>
      <c r="B12" s="192"/>
      <c r="C12" s="175" t="s">
        <v>21</v>
      </c>
      <c r="D12" s="175" t="s">
        <v>3527</v>
      </c>
      <c r="E12" s="200" t="s">
        <v>2755</v>
      </c>
      <c r="F12" s="201" t="s">
        <v>3541</v>
      </c>
      <c r="G12" s="202"/>
      <c r="H12" s="203">
        <v>760752650</v>
      </c>
      <c r="I12" s="148"/>
      <c r="J12" s="204"/>
      <c r="K12" s="170"/>
      <c r="L12" s="204">
        <v>760752650</v>
      </c>
      <c r="M12" s="205"/>
      <c r="W12" s="150"/>
    </row>
    <row r="13" spans="1:23" s="199" customFormat="1" ht="15" customHeight="1" x14ac:dyDescent="0.25">
      <c r="A13" s="182"/>
      <c r="B13" s="192"/>
      <c r="C13" s="175" t="s">
        <v>21</v>
      </c>
      <c r="D13" s="175" t="s">
        <v>3527</v>
      </c>
      <c r="E13" s="200" t="s">
        <v>2759</v>
      </c>
      <c r="F13" s="201" t="s">
        <v>3542</v>
      </c>
      <c r="G13" s="202"/>
      <c r="H13" s="203">
        <v>0</v>
      </c>
      <c r="I13" s="148"/>
      <c r="J13" s="204"/>
      <c r="K13" s="170"/>
      <c r="L13" s="204">
        <v>0</v>
      </c>
      <c r="M13" s="205"/>
      <c r="W13" s="150"/>
    </row>
    <row r="14" spans="1:23" s="199" customFormat="1" ht="15" customHeight="1" x14ac:dyDescent="0.25">
      <c r="A14" s="182"/>
      <c r="B14" s="192"/>
      <c r="C14" s="175" t="s">
        <v>21</v>
      </c>
      <c r="D14" s="175" t="s">
        <v>21</v>
      </c>
      <c r="E14" s="206" t="s">
        <v>3543</v>
      </c>
      <c r="F14" s="207" t="s">
        <v>3544</v>
      </c>
      <c r="G14" s="208"/>
      <c r="H14" s="203">
        <v>0</v>
      </c>
      <c r="I14" s="148"/>
      <c r="J14" s="204">
        <v>0</v>
      </c>
      <c r="K14" s="170"/>
      <c r="L14" s="204">
        <v>0</v>
      </c>
      <c r="M14" s="205"/>
      <c r="W14" s="150"/>
    </row>
    <row r="15" spans="1:23" s="199" customFormat="1" ht="15" customHeight="1" x14ac:dyDescent="0.25">
      <c r="A15" s="182"/>
      <c r="B15" s="192"/>
      <c r="C15" s="175" t="s">
        <v>21</v>
      </c>
      <c r="D15" s="175" t="s">
        <v>3527</v>
      </c>
      <c r="E15" s="206" t="s">
        <v>2762</v>
      </c>
      <c r="F15" s="209" t="s">
        <v>3545</v>
      </c>
      <c r="G15" s="210"/>
      <c r="H15" s="203">
        <v>0</v>
      </c>
      <c r="I15" s="148"/>
      <c r="J15" s="211"/>
      <c r="K15" s="170"/>
      <c r="L15" s="211">
        <v>0</v>
      </c>
      <c r="M15" s="198"/>
      <c r="W15" s="150"/>
    </row>
    <row r="16" spans="1:23" s="199" customFormat="1" ht="15" customHeight="1" x14ac:dyDescent="0.25">
      <c r="A16" s="182"/>
      <c r="B16" s="192"/>
      <c r="C16" s="175" t="s">
        <v>21</v>
      </c>
      <c r="D16" s="175" t="s">
        <v>3527</v>
      </c>
      <c r="E16" s="206" t="s">
        <v>2765</v>
      </c>
      <c r="F16" s="209" t="s">
        <v>3546</v>
      </c>
      <c r="G16" s="210"/>
      <c r="H16" s="203">
        <v>0</v>
      </c>
      <c r="I16" s="148"/>
      <c r="J16" s="211"/>
      <c r="K16" s="170"/>
      <c r="L16" s="211">
        <v>0</v>
      </c>
      <c r="M16" s="198"/>
      <c r="W16" s="150"/>
    </row>
    <row r="17" spans="1:23" s="199" customFormat="1" ht="15" customHeight="1" x14ac:dyDescent="0.25">
      <c r="A17" s="182"/>
      <c r="B17" s="192"/>
      <c r="C17" s="175" t="s">
        <v>21</v>
      </c>
      <c r="D17" s="175" t="s">
        <v>3527</v>
      </c>
      <c r="E17" s="200" t="s">
        <v>2772</v>
      </c>
      <c r="F17" s="201" t="s">
        <v>3547</v>
      </c>
      <c r="G17" s="202"/>
      <c r="H17" s="203">
        <v>0</v>
      </c>
      <c r="I17" s="148"/>
      <c r="J17" s="204"/>
      <c r="K17" s="170"/>
      <c r="L17" s="204">
        <v>0</v>
      </c>
      <c r="M17" s="205"/>
      <c r="W17" s="150"/>
    </row>
    <row r="18" spans="1:23" s="199" customFormat="1" ht="15" customHeight="1" x14ac:dyDescent="0.25">
      <c r="A18" s="182"/>
      <c r="B18" s="192"/>
      <c r="C18" s="175" t="s">
        <v>21</v>
      </c>
      <c r="D18" s="175" t="s">
        <v>3527</v>
      </c>
      <c r="E18" s="193" t="s">
        <v>2768</v>
      </c>
      <c r="F18" s="194" t="s">
        <v>3548</v>
      </c>
      <c r="G18" s="212"/>
      <c r="H18" s="196">
        <v>19050346.75</v>
      </c>
      <c r="I18" s="148"/>
      <c r="J18" s="197"/>
      <c r="K18" s="170"/>
      <c r="L18" s="197">
        <v>19050346.75</v>
      </c>
      <c r="M18" s="198"/>
      <c r="W18" s="150"/>
    </row>
    <row r="19" spans="1:23" s="199" customFormat="1" ht="15" customHeight="1" x14ac:dyDescent="0.25">
      <c r="A19" s="182" t="s">
        <v>3530</v>
      </c>
      <c r="B19" s="192"/>
      <c r="C19" s="175" t="s">
        <v>21</v>
      </c>
      <c r="D19" s="175" t="s">
        <v>21</v>
      </c>
      <c r="E19" s="184" t="s">
        <v>3549</v>
      </c>
      <c r="F19" s="213" t="s">
        <v>3550</v>
      </c>
      <c r="G19" s="186">
        <f>+G20+G25+G28</f>
        <v>0</v>
      </c>
      <c r="H19" s="187">
        <v>5038709.84</v>
      </c>
      <c r="I19" s="148"/>
      <c r="J19" s="189">
        <v>578801.22</v>
      </c>
      <c r="K19" s="170"/>
      <c r="L19" s="189">
        <v>4459908.62</v>
      </c>
      <c r="M19" s="181"/>
      <c r="W19" s="150"/>
    </row>
    <row r="20" spans="1:23" s="199" customFormat="1" ht="15" customHeight="1" x14ac:dyDescent="0.25">
      <c r="A20" s="182" t="s">
        <v>3530</v>
      </c>
      <c r="B20" s="192"/>
      <c r="C20" s="175" t="s">
        <v>21</v>
      </c>
      <c r="D20" s="175" t="s">
        <v>21</v>
      </c>
      <c r="E20" s="193" t="s">
        <v>3551</v>
      </c>
      <c r="F20" s="194" t="s">
        <v>3552</v>
      </c>
      <c r="G20" s="212">
        <f>SUM(G21:G24)</f>
        <v>0</v>
      </c>
      <c r="H20" s="214">
        <v>5038709.84</v>
      </c>
      <c r="I20" s="148"/>
      <c r="J20" s="215">
        <v>578801.22</v>
      </c>
      <c r="K20" s="170"/>
      <c r="L20" s="215">
        <v>4459908.62</v>
      </c>
      <c r="M20" s="205"/>
      <c r="W20" s="150"/>
    </row>
    <row r="21" spans="1:23" s="199" customFormat="1" ht="15" customHeight="1" x14ac:dyDescent="0.25">
      <c r="A21" s="182"/>
      <c r="B21" s="192"/>
      <c r="C21" s="175" t="s">
        <v>21</v>
      </c>
      <c r="D21" s="175" t="s">
        <v>3527</v>
      </c>
      <c r="E21" s="200" t="s">
        <v>2788</v>
      </c>
      <c r="F21" s="201" t="s">
        <v>3553</v>
      </c>
      <c r="G21" s="202"/>
      <c r="H21" s="203">
        <v>5038709.84</v>
      </c>
      <c r="I21" s="148"/>
      <c r="J21" s="204">
        <v>578801.22</v>
      </c>
      <c r="K21" s="170"/>
      <c r="L21" s="204">
        <v>4459908.62</v>
      </c>
      <c r="M21" s="205"/>
      <c r="W21" s="150"/>
    </row>
    <row r="22" spans="1:23" s="199" customFormat="1" ht="27.6" customHeight="1" x14ac:dyDescent="0.25">
      <c r="A22" s="182"/>
      <c r="B22" s="192"/>
      <c r="C22" s="175" t="s">
        <v>21</v>
      </c>
      <c r="D22" s="175" t="s">
        <v>3527</v>
      </c>
      <c r="E22" s="200" t="s">
        <v>2907</v>
      </c>
      <c r="F22" s="201" t="s">
        <v>3554</v>
      </c>
      <c r="G22" s="216"/>
      <c r="H22" s="203">
        <v>0</v>
      </c>
      <c r="I22" s="148"/>
      <c r="J22" s="204"/>
      <c r="K22" s="170"/>
      <c r="L22" s="204">
        <v>0</v>
      </c>
      <c r="M22" s="205"/>
      <c r="W22" s="150"/>
    </row>
    <row r="23" spans="1:23" s="199" customFormat="1" ht="21" customHeight="1" x14ac:dyDescent="0.25">
      <c r="A23" s="182"/>
      <c r="B23" s="192"/>
      <c r="C23" s="175" t="s">
        <v>21</v>
      </c>
      <c r="D23" s="175" t="s">
        <v>3527</v>
      </c>
      <c r="E23" s="200" t="s">
        <v>2910</v>
      </c>
      <c r="F23" s="201" t="s">
        <v>3555</v>
      </c>
      <c r="G23" s="202"/>
      <c r="H23" s="203">
        <v>0</v>
      </c>
      <c r="I23" s="148"/>
      <c r="J23" s="204"/>
      <c r="K23" s="170"/>
      <c r="L23" s="204">
        <v>0</v>
      </c>
      <c r="M23" s="205"/>
      <c r="W23" s="150"/>
    </row>
    <row r="24" spans="1:23" s="199" customFormat="1" ht="15" customHeight="1" x14ac:dyDescent="0.25">
      <c r="A24" s="182"/>
      <c r="B24" s="192"/>
      <c r="C24" s="175" t="s">
        <v>21</v>
      </c>
      <c r="D24" s="175" t="s">
        <v>3527</v>
      </c>
      <c r="E24" s="200" t="s">
        <v>2904</v>
      </c>
      <c r="F24" s="201" t="s">
        <v>3556</v>
      </c>
      <c r="G24" s="202"/>
      <c r="H24" s="203">
        <v>0</v>
      </c>
      <c r="I24" s="148"/>
      <c r="J24" s="204"/>
      <c r="K24" s="170"/>
      <c r="L24" s="204">
        <v>0</v>
      </c>
      <c r="M24" s="205"/>
      <c r="W24" s="150"/>
    </row>
    <row r="25" spans="1:23" s="199" customFormat="1" ht="15" customHeight="1" x14ac:dyDescent="0.25">
      <c r="A25" s="182" t="s">
        <v>3530</v>
      </c>
      <c r="B25" s="192"/>
      <c r="C25" s="175" t="s">
        <v>21</v>
      </c>
      <c r="D25" s="175" t="s">
        <v>21</v>
      </c>
      <c r="E25" s="193" t="s">
        <v>3557</v>
      </c>
      <c r="F25" s="194" t="s">
        <v>3558</v>
      </c>
      <c r="G25" s="217">
        <f>SUM(G26:G27)</f>
        <v>0</v>
      </c>
      <c r="H25" s="214">
        <v>0</v>
      </c>
      <c r="I25" s="148"/>
      <c r="J25" s="215">
        <v>0</v>
      </c>
      <c r="K25" s="170"/>
      <c r="L25" s="215">
        <v>0</v>
      </c>
      <c r="M25" s="205"/>
      <c r="W25" s="150"/>
    </row>
    <row r="26" spans="1:23" s="199" customFormat="1" ht="15" customHeight="1" x14ac:dyDescent="0.25">
      <c r="A26" s="182"/>
      <c r="B26" s="192" t="s">
        <v>3526</v>
      </c>
      <c r="C26" s="175" t="s">
        <v>3526</v>
      </c>
      <c r="D26" s="175" t="s">
        <v>3527</v>
      </c>
      <c r="E26" s="200" t="s">
        <v>2898</v>
      </c>
      <c r="F26" s="201" t="s">
        <v>3559</v>
      </c>
      <c r="G26" s="202"/>
      <c r="H26" s="203">
        <v>0</v>
      </c>
      <c r="I26" s="148"/>
      <c r="J26" s="204"/>
      <c r="K26" s="170"/>
      <c r="L26" s="204">
        <v>0</v>
      </c>
      <c r="M26" s="205"/>
      <c r="W26" s="150"/>
    </row>
    <row r="27" spans="1:23" s="199" customFormat="1" ht="15" customHeight="1" x14ac:dyDescent="0.25">
      <c r="A27" s="182"/>
      <c r="B27" s="192" t="s">
        <v>3526</v>
      </c>
      <c r="C27" s="175" t="s">
        <v>3526</v>
      </c>
      <c r="D27" s="175" t="s">
        <v>3527</v>
      </c>
      <c r="E27" s="200" t="s">
        <v>2901</v>
      </c>
      <c r="F27" s="201" t="s">
        <v>3560</v>
      </c>
      <c r="G27" s="202"/>
      <c r="H27" s="203">
        <v>0</v>
      </c>
      <c r="I27" s="148"/>
      <c r="J27" s="204"/>
      <c r="K27" s="170"/>
      <c r="L27" s="204">
        <v>0</v>
      </c>
      <c r="M27" s="205"/>
      <c r="W27" s="150"/>
    </row>
    <row r="28" spans="1:23" s="149" customFormat="1" ht="15" customHeight="1" x14ac:dyDescent="0.25">
      <c r="A28" s="218" t="s">
        <v>3530</v>
      </c>
      <c r="B28" s="219"/>
      <c r="C28" s="175" t="s">
        <v>21</v>
      </c>
      <c r="D28" s="175" t="s">
        <v>21</v>
      </c>
      <c r="E28" s="193" t="s">
        <v>3561</v>
      </c>
      <c r="F28" s="194" t="s">
        <v>3562</v>
      </c>
      <c r="G28" s="220">
        <f>SUM(G29:G33)</f>
        <v>0</v>
      </c>
      <c r="H28" s="221">
        <v>0</v>
      </c>
      <c r="I28" s="148"/>
      <c r="J28" s="222">
        <v>0</v>
      </c>
      <c r="K28" s="170"/>
      <c r="L28" s="222">
        <v>0</v>
      </c>
      <c r="M28" s="223"/>
      <c r="W28" s="150"/>
    </row>
    <row r="29" spans="1:23" s="149" customFormat="1" ht="15" customHeight="1" x14ac:dyDescent="0.25">
      <c r="A29" s="218"/>
      <c r="B29" s="219"/>
      <c r="C29" s="175" t="s">
        <v>21</v>
      </c>
      <c r="D29" s="175" t="s">
        <v>3527</v>
      </c>
      <c r="E29" s="200" t="s">
        <v>2884</v>
      </c>
      <c r="F29" s="201" t="s">
        <v>3563</v>
      </c>
      <c r="G29" s="202"/>
      <c r="H29" s="203">
        <v>0</v>
      </c>
      <c r="I29" s="148"/>
      <c r="J29" s="204"/>
      <c r="K29" s="170"/>
      <c r="L29" s="204">
        <v>0</v>
      </c>
      <c r="M29" s="205"/>
      <c r="W29" s="150"/>
    </row>
    <row r="30" spans="1:23" s="149" customFormat="1" ht="15" customHeight="1" x14ac:dyDescent="0.25">
      <c r="A30" s="218"/>
      <c r="B30" s="219"/>
      <c r="C30" s="175" t="s">
        <v>21</v>
      </c>
      <c r="D30" s="175" t="s">
        <v>3527</v>
      </c>
      <c r="E30" s="200" t="s">
        <v>2785</v>
      </c>
      <c r="F30" s="201" t="s">
        <v>3564</v>
      </c>
      <c r="G30" s="202"/>
      <c r="H30" s="203">
        <v>0</v>
      </c>
      <c r="I30" s="148"/>
      <c r="J30" s="204"/>
      <c r="K30" s="170"/>
      <c r="L30" s="204">
        <v>0</v>
      </c>
      <c r="M30" s="205"/>
      <c r="W30" s="150"/>
    </row>
    <row r="31" spans="1:23" s="149" customFormat="1" ht="15" customHeight="1" x14ac:dyDescent="0.25">
      <c r="A31" s="218"/>
      <c r="B31" s="219"/>
      <c r="C31" s="175" t="s">
        <v>21</v>
      </c>
      <c r="D31" s="175" t="s">
        <v>3527</v>
      </c>
      <c r="E31" s="200" t="s">
        <v>2782</v>
      </c>
      <c r="F31" s="201" t="s">
        <v>3565</v>
      </c>
      <c r="G31" s="202"/>
      <c r="H31" s="203">
        <v>0</v>
      </c>
      <c r="I31" s="148"/>
      <c r="J31" s="204"/>
      <c r="K31" s="170"/>
      <c r="L31" s="204">
        <v>0</v>
      </c>
      <c r="M31" s="205"/>
      <c r="W31" s="150"/>
    </row>
    <row r="32" spans="1:23" s="149" customFormat="1" ht="15" customHeight="1" x14ac:dyDescent="0.25">
      <c r="A32" s="218"/>
      <c r="B32" s="219"/>
      <c r="C32" s="175" t="s">
        <v>21</v>
      </c>
      <c r="D32" s="175" t="s">
        <v>3527</v>
      </c>
      <c r="E32" s="200" t="s">
        <v>2867</v>
      </c>
      <c r="F32" s="201" t="s">
        <v>3566</v>
      </c>
      <c r="G32" s="202"/>
      <c r="H32" s="203">
        <v>0</v>
      </c>
      <c r="I32" s="148"/>
      <c r="J32" s="204"/>
      <c r="K32" s="170"/>
      <c r="L32" s="204">
        <v>0</v>
      </c>
      <c r="M32" s="205"/>
      <c r="W32" s="150"/>
    </row>
    <row r="33" spans="1:23" s="149" customFormat="1" ht="15" customHeight="1" x14ac:dyDescent="0.25">
      <c r="A33" s="218"/>
      <c r="B33" s="219"/>
      <c r="C33" s="175" t="s">
        <v>21</v>
      </c>
      <c r="D33" s="175" t="s">
        <v>3527</v>
      </c>
      <c r="E33" s="200" t="s">
        <v>2895</v>
      </c>
      <c r="F33" s="201" t="s">
        <v>3567</v>
      </c>
      <c r="G33" s="202"/>
      <c r="H33" s="203">
        <v>0</v>
      </c>
      <c r="I33" s="148"/>
      <c r="J33" s="204"/>
      <c r="K33" s="170"/>
      <c r="L33" s="204">
        <v>0</v>
      </c>
      <c r="M33" s="205"/>
      <c r="W33" s="150"/>
    </row>
    <row r="34" spans="1:23" s="199" customFormat="1" ht="15" customHeight="1" x14ac:dyDescent="0.25">
      <c r="A34" s="182" t="s">
        <v>3530</v>
      </c>
      <c r="B34" s="192"/>
      <c r="C34" s="175" t="s">
        <v>21</v>
      </c>
      <c r="D34" s="175" t="s">
        <v>21</v>
      </c>
      <c r="E34" s="184" t="s">
        <v>3568</v>
      </c>
      <c r="F34" s="185" t="s">
        <v>3569</v>
      </c>
      <c r="G34" s="186">
        <f>SUM(G35:G38)</f>
        <v>0</v>
      </c>
      <c r="H34" s="187">
        <v>0</v>
      </c>
      <c r="I34" s="148"/>
      <c r="J34" s="189">
        <v>0</v>
      </c>
      <c r="K34" s="170"/>
      <c r="L34" s="189">
        <v>0</v>
      </c>
      <c r="M34" s="181"/>
      <c r="W34" s="150"/>
    </row>
    <row r="35" spans="1:23" s="199" customFormat="1" ht="15" customHeight="1" x14ac:dyDescent="0.25">
      <c r="A35" s="182"/>
      <c r="B35" s="192"/>
      <c r="C35" s="175" t="s">
        <v>21</v>
      </c>
      <c r="D35" s="175" t="s">
        <v>3527</v>
      </c>
      <c r="E35" s="193" t="s">
        <v>2872</v>
      </c>
      <c r="F35" s="194" t="s">
        <v>3570</v>
      </c>
      <c r="G35" s="212"/>
      <c r="H35" s="214">
        <v>0</v>
      </c>
      <c r="I35" s="148"/>
      <c r="J35" s="215"/>
      <c r="K35" s="170"/>
      <c r="L35" s="215">
        <v>0</v>
      </c>
      <c r="M35" s="205"/>
      <c r="W35" s="150"/>
    </row>
    <row r="36" spans="1:23" s="199" customFormat="1" ht="15" customHeight="1" x14ac:dyDescent="0.25">
      <c r="A36" s="182"/>
      <c r="B36" s="192"/>
      <c r="C36" s="175" t="s">
        <v>21</v>
      </c>
      <c r="D36" s="175" t="s">
        <v>3527</v>
      </c>
      <c r="E36" s="193" t="s">
        <v>2875</v>
      </c>
      <c r="F36" s="194" t="s">
        <v>3571</v>
      </c>
      <c r="G36" s="212"/>
      <c r="H36" s="214">
        <v>0</v>
      </c>
      <c r="I36" s="148"/>
      <c r="J36" s="215"/>
      <c r="K36" s="170"/>
      <c r="L36" s="215">
        <v>0</v>
      </c>
      <c r="M36" s="205"/>
      <c r="W36" s="150"/>
    </row>
    <row r="37" spans="1:23" s="199" customFormat="1" ht="15" customHeight="1" x14ac:dyDescent="0.25">
      <c r="A37" s="182"/>
      <c r="B37" s="192"/>
      <c r="C37" s="175" t="s">
        <v>21</v>
      </c>
      <c r="D37" s="175" t="s">
        <v>3527</v>
      </c>
      <c r="E37" s="193" t="s">
        <v>2878</v>
      </c>
      <c r="F37" s="194" t="s">
        <v>3572</v>
      </c>
      <c r="G37" s="212"/>
      <c r="H37" s="214">
        <v>0</v>
      </c>
      <c r="I37" s="148"/>
      <c r="J37" s="215"/>
      <c r="K37" s="170"/>
      <c r="L37" s="215">
        <v>0</v>
      </c>
      <c r="M37" s="205"/>
      <c r="W37" s="150"/>
    </row>
    <row r="38" spans="1:23" s="199" customFormat="1" ht="15" customHeight="1" x14ac:dyDescent="0.25">
      <c r="A38" s="182"/>
      <c r="B38" s="192"/>
      <c r="C38" s="175" t="s">
        <v>21</v>
      </c>
      <c r="D38" s="175" t="s">
        <v>3527</v>
      </c>
      <c r="E38" s="193" t="s">
        <v>2881</v>
      </c>
      <c r="F38" s="194" t="s">
        <v>3573</v>
      </c>
      <c r="G38" s="212"/>
      <c r="H38" s="214">
        <v>0</v>
      </c>
      <c r="I38" s="148"/>
      <c r="J38" s="215"/>
      <c r="K38" s="170"/>
      <c r="L38" s="215">
        <v>0</v>
      </c>
      <c r="M38" s="205"/>
      <c r="W38" s="150"/>
    </row>
    <row r="39" spans="1:23" s="199" customFormat="1" ht="15" customHeight="1" x14ac:dyDescent="0.25">
      <c r="A39" s="182"/>
      <c r="B39" s="192"/>
      <c r="C39" s="175" t="s">
        <v>21</v>
      </c>
      <c r="D39" s="175" t="s">
        <v>3527</v>
      </c>
      <c r="E39" s="184" t="s">
        <v>2915</v>
      </c>
      <c r="F39" s="185" t="s">
        <v>3574</v>
      </c>
      <c r="G39" s="224"/>
      <c r="H39" s="225">
        <v>0</v>
      </c>
      <c r="I39" s="148"/>
      <c r="J39" s="226"/>
      <c r="K39" s="170"/>
      <c r="L39" s="226">
        <v>0</v>
      </c>
      <c r="M39" s="227"/>
      <c r="W39" s="150"/>
    </row>
    <row r="40" spans="1:23" s="199" customFormat="1" ht="15" customHeight="1" x14ac:dyDescent="0.25">
      <c r="A40" s="182" t="s">
        <v>3530</v>
      </c>
      <c r="B40" s="192"/>
      <c r="C40" s="175" t="s">
        <v>21</v>
      </c>
      <c r="D40" s="175" t="s">
        <v>21</v>
      </c>
      <c r="E40" s="228" t="s">
        <v>3575</v>
      </c>
      <c r="F40" s="229" t="s">
        <v>3576</v>
      </c>
      <c r="G40" s="230">
        <f>+G41+G42</f>
        <v>0</v>
      </c>
      <c r="H40" s="231">
        <v>-1134000</v>
      </c>
      <c r="I40" s="148"/>
      <c r="J40" s="180">
        <v>0</v>
      </c>
      <c r="K40" s="170"/>
      <c r="L40" s="180">
        <v>-1134000</v>
      </c>
      <c r="M40" s="181"/>
      <c r="W40" s="150"/>
    </row>
    <row r="41" spans="1:23" s="199" customFormat="1" ht="15" customHeight="1" x14ac:dyDescent="0.25">
      <c r="A41" s="182"/>
      <c r="B41" s="192"/>
      <c r="C41" s="175" t="s">
        <v>21</v>
      </c>
      <c r="D41" s="175" t="s">
        <v>3527</v>
      </c>
      <c r="E41" s="184" t="s">
        <v>2922</v>
      </c>
      <c r="F41" s="185" t="s">
        <v>3577</v>
      </c>
      <c r="G41" s="224"/>
      <c r="H41" s="232">
        <v>-1134000</v>
      </c>
      <c r="I41" s="148"/>
      <c r="J41" s="233"/>
      <c r="K41" s="170"/>
      <c r="L41" s="233">
        <v>-1134000</v>
      </c>
      <c r="M41" s="205"/>
      <c r="W41" s="150"/>
    </row>
    <row r="42" spans="1:23" s="199" customFormat="1" ht="15" customHeight="1" x14ac:dyDescent="0.25">
      <c r="A42" s="182"/>
      <c r="B42" s="192"/>
      <c r="C42" s="175" t="s">
        <v>21</v>
      </c>
      <c r="D42" s="175" t="s">
        <v>3527</v>
      </c>
      <c r="E42" s="184" t="s">
        <v>2925</v>
      </c>
      <c r="F42" s="185" t="s">
        <v>3578</v>
      </c>
      <c r="G42" s="224"/>
      <c r="H42" s="232">
        <v>0</v>
      </c>
      <c r="I42" s="148"/>
      <c r="J42" s="233"/>
      <c r="K42" s="170"/>
      <c r="L42" s="233">
        <v>0</v>
      </c>
      <c r="M42" s="205"/>
      <c r="W42" s="150"/>
    </row>
    <row r="43" spans="1:23" s="149" customFormat="1" ht="15" customHeight="1" x14ac:dyDescent="0.25">
      <c r="A43" s="218" t="s">
        <v>3530</v>
      </c>
      <c r="B43" s="219"/>
      <c r="C43" s="175" t="s">
        <v>21</v>
      </c>
      <c r="D43" s="175" t="s">
        <v>21</v>
      </c>
      <c r="E43" s="228" t="s">
        <v>3579</v>
      </c>
      <c r="F43" s="229" t="s">
        <v>3580</v>
      </c>
      <c r="G43" s="234">
        <f>SUM(G44:G48)</f>
        <v>0</v>
      </c>
      <c r="H43" s="235">
        <v>0</v>
      </c>
      <c r="I43" s="148"/>
      <c r="J43" s="236">
        <v>0</v>
      </c>
      <c r="K43" s="170"/>
      <c r="L43" s="236">
        <v>0</v>
      </c>
      <c r="M43" s="205"/>
      <c r="W43" s="150"/>
    </row>
    <row r="44" spans="1:23" s="148" customFormat="1" ht="15" customHeight="1" x14ac:dyDescent="0.25">
      <c r="A44" s="218"/>
      <c r="B44" s="219"/>
      <c r="C44" s="175" t="s">
        <v>21</v>
      </c>
      <c r="D44" s="175" t="s">
        <v>3527</v>
      </c>
      <c r="E44" s="184" t="s">
        <v>2942</v>
      </c>
      <c r="F44" s="185" t="s">
        <v>3581</v>
      </c>
      <c r="G44" s="224"/>
      <c r="H44" s="232">
        <v>0</v>
      </c>
      <c r="J44" s="233"/>
      <c r="K44" s="170"/>
      <c r="L44" s="233">
        <v>0</v>
      </c>
      <c r="M44" s="205"/>
      <c r="W44" s="237"/>
    </row>
    <row r="45" spans="1:23" s="149" customFormat="1" ht="15" customHeight="1" x14ac:dyDescent="0.25">
      <c r="A45" s="218"/>
      <c r="B45" s="219"/>
      <c r="C45" s="175" t="s">
        <v>21</v>
      </c>
      <c r="D45" s="175" t="s">
        <v>3527</v>
      </c>
      <c r="E45" s="184" t="s">
        <v>2930</v>
      </c>
      <c r="F45" s="185" t="s">
        <v>3582</v>
      </c>
      <c r="G45" s="224"/>
      <c r="H45" s="232">
        <v>0</v>
      </c>
      <c r="I45" s="148"/>
      <c r="J45" s="233"/>
      <c r="K45" s="170"/>
      <c r="L45" s="233">
        <v>0</v>
      </c>
      <c r="M45" s="205"/>
      <c r="W45" s="150"/>
    </row>
    <row r="46" spans="1:23" s="149" customFormat="1" ht="15" customHeight="1" x14ac:dyDescent="0.25">
      <c r="A46" s="218"/>
      <c r="B46" s="219"/>
      <c r="C46" s="175" t="s">
        <v>21</v>
      </c>
      <c r="D46" s="175" t="s">
        <v>3527</v>
      </c>
      <c r="E46" s="184" t="s">
        <v>2933</v>
      </c>
      <c r="F46" s="185" t="s">
        <v>3583</v>
      </c>
      <c r="G46" s="224"/>
      <c r="H46" s="232">
        <v>0</v>
      </c>
      <c r="I46" s="148"/>
      <c r="J46" s="233"/>
      <c r="K46" s="170"/>
      <c r="L46" s="233">
        <v>0</v>
      </c>
      <c r="M46" s="205"/>
      <c r="W46" s="150"/>
    </row>
    <row r="47" spans="1:23" s="149" customFormat="1" ht="15" customHeight="1" x14ac:dyDescent="0.25">
      <c r="A47" s="218"/>
      <c r="B47" s="219"/>
      <c r="C47" s="175" t="s">
        <v>21</v>
      </c>
      <c r="D47" s="175" t="s">
        <v>3527</v>
      </c>
      <c r="E47" s="184" t="s">
        <v>2936</v>
      </c>
      <c r="F47" s="185" t="s">
        <v>3584</v>
      </c>
      <c r="G47" s="224"/>
      <c r="H47" s="232">
        <v>0</v>
      </c>
      <c r="I47" s="148"/>
      <c r="J47" s="233"/>
      <c r="K47" s="170"/>
      <c r="L47" s="233">
        <v>0</v>
      </c>
      <c r="M47" s="205"/>
      <c r="W47" s="150"/>
    </row>
    <row r="48" spans="1:23" s="149" customFormat="1" ht="15" customHeight="1" x14ac:dyDescent="0.25">
      <c r="A48" s="218"/>
      <c r="B48" s="219"/>
      <c r="C48" s="175" t="s">
        <v>21</v>
      </c>
      <c r="D48" s="175" t="s">
        <v>3527</v>
      </c>
      <c r="E48" s="184" t="s">
        <v>2939</v>
      </c>
      <c r="F48" s="185" t="s">
        <v>3585</v>
      </c>
      <c r="G48" s="224"/>
      <c r="H48" s="232">
        <v>0</v>
      </c>
      <c r="I48" s="148"/>
      <c r="J48" s="233"/>
      <c r="K48" s="170"/>
      <c r="L48" s="233">
        <v>0</v>
      </c>
      <c r="M48" s="205"/>
      <c r="W48" s="150"/>
    </row>
    <row r="49" spans="1:23" s="199" customFormat="1" ht="15" customHeight="1" x14ac:dyDescent="0.25">
      <c r="A49" s="182" t="s">
        <v>3530</v>
      </c>
      <c r="B49" s="192"/>
      <c r="C49" s="175" t="s">
        <v>21</v>
      </c>
      <c r="D49" s="175" t="s">
        <v>21</v>
      </c>
      <c r="E49" s="228" t="s">
        <v>3586</v>
      </c>
      <c r="F49" s="229" t="s">
        <v>3587</v>
      </c>
      <c r="G49" s="230">
        <f>+G50+G89+G95+G96</f>
        <v>0</v>
      </c>
      <c r="H49" s="231">
        <v>37594581.420000002</v>
      </c>
      <c r="I49" s="148"/>
      <c r="J49" s="180">
        <v>0</v>
      </c>
      <c r="K49" s="170"/>
      <c r="L49" s="180">
        <v>37594581.420000002</v>
      </c>
      <c r="M49" s="181"/>
      <c r="W49" s="150"/>
    </row>
    <row r="50" spans="1:23" s="199" customFormat="1" ht="15" customHeight="1" x14ac:dyDescent="0.25">
      <c r="A50" s="182" t="s">
        <v>3530</v>
      </c>
      <c r="B50" s="192"/>
      <c r="C50" s="175" t="s">
        <v>21</v>
      </c>
      <c r="D50" s="175" t="s">
        <v>21</v>
      </c>
      <c r="E50" s="184" t="s">
        <v>3588</v>
      </c>
      <c r="F50" s="185" t="s">
        <v>3589</v>
      </c>
      <c r="G50" s="238">
        <f>G51+G67+G68</f>
        <v>0</v>
      </c>
      <c r="H50" s="232">
        <v>33299151.100000001</v>
      </c>
      <c r="I50" s="148"/>
      <c r="J50" s="233">
        <v>0</v>
      </c>
      <c r="K50" s="170"/>
      <c r="L50" s="233">
        <v>33299151.100000001</v>
      </c>
      <c r="M50" s="205"/>
      <c r="W50" s="150"/>
    </row>
    <row r="51" spans="1:23" s="199" customFormat="1" ht="15" customHeight="1" x14ac:dyDescent="0.25">
      <c r="A51" s="182" t="s">
        <v>3530</v>
      </c>
      <c r="B51" s="192" t="s">
        <v>3526</v>
      </c>
      <c r="C51" s="175" t="s">
        <v>3526</v>
      </c>
      <c r="D51" s="175" t="s">
        <v>21</v>
      </c>
      <c r="E51" s="193" t="s">
        <v>3590</v>
      </c>
      <c r="F51" s="194" t="s">
        <v>3591</v>
      </c>
      <c r="G51" s="217">
        <f>SUM(G52:G66)</f>
        <v>0</v>
      </c>
      <c r="H51" s="214">
        <v>29823264.280000001</v>
      </c>
      <c r="I51" s="148"/>
      <c r="J51" s="215">
        <v>0</v>
      </c>
      <c r="K51" s="170"/>
      <c r="L51" s="215">
        <v>29823264.280000001</v>
      </c>
      <c r="M51" s="205"/>
      <c r="W51" s="150"/>
    </row>
    <row r="52" spans="1:23" s="199" customFormat="1" ht="15" customHeight="1" x14ac:dyDescent="0.25">
      <c r="A52" s="182"/>
      <c r="B52" s="192" t="s">
        <v>3526</v>
      </c>
      <c r="C52" s="175" t="s">
        <v>3526</v>
      </c>
      <c r="D52" s="175" t="s">
        <v>3527</v>
      </c>
      <c r="E52" s="200" t="s">
        <v>2972</v>
      </c>
      <c r="F52" s="201" t="s">
        <v>3592</v>
      </c>
      <c r="G52" s="202"/>
      <c r="H52" s="203">
        <v>17685910</v>
      </c>
      <c r="I52" s="148"/>
      <c r="J52" s="204"/>
      <c r="K52" s="170"/>
      <c r="L52" s="204">
        <v>17685910</v>
      </c>
      <c r="M52" s="205"/>
      <c r="W52" s="150"/>
    </row>
    <row r="53" spans="1:23" s="149" customFormat="1" ht="15" customHeight="1" x14ac:dyDescent="0.25">
      <c r="A53" s="218"/>
      <c r="B53" s="219" t="s">
        <v>3526</v>
      </c>
      <c r="C53" s="175" t="s">
        <v>3526</v>
      </c>
      <c r="D53" s="175" t="s">
        <v>3527</v>
      </c>
      <c r="E53" s="200" t="s">
        <v>2978</v>
      </c>
      <c r="F53" s="201" t="s">
        <v>3593</v>
      </c>
      <c r="G53" s="202"/>
      <c r="H53" s="203">
        <v>8163045</v>
      </c>
      <c r="I53" s="148"/>
      <c r="J53" s="204"/>
      <c r="K53" s="170"/>
      <c r="L53" s="204">
        <v>8163045</v>
      </c>
      <c r="M53" s="205"/>
      <c r="W53" s="150"/>
    </row>
    <row r="54" spans="1:23" s="149" customFormat="1" ht="15" customHeight="1" x14ac:dyDescent="0.25">
      <c r="A54" s="218"/>
      <c r="B54" s="219" t="s">
        <v>3526</v>
      </c>
      <c r="C54" s="175" t="s">
        <v>3526</v>
      </c>
      <c r="D54" s="175" t="s">
        <v>3527</v>
      </c>
      <c r="E54" s="200" t="s">
        <v>2984</v>
      </c>
      <c r="F54" s="201" t="s">
        <v>3594</v>
      </c>
      <c r="G54" s="202"/>
      <c r="H54" s="203">
        <v>0</v>
      </c>
      <c r="I54" s="148"/>
      <c r="J54" s="204"/>
      <c r="K54" s="170"/>
      <c r="L54" s="204">
        <v>0</v>
      </c>
      <c r="M54" s="205"/>
      <c r="W54" s="150"/>
    </row>
    <row r="55" spans="1:23" s="149" customFormat="1" ht="15" customHeight="1" x14ac:dyDescent="0.25">
      <c r="A55" s="218"/>
      <c r="B55" s="218" t="s">
        <v>3526</v>
      </c>
      <c r="C55" s="175" t="s">
        <v>3526</v>
      </c>
      <c r="D55" s="175" t="s">
        <v>3527</v>
      </c>
      <c r="E55" s="200" t="s">
        <v>2990</v>
      </c>
      <c r="F55" s="201" t="s">
        <v>3595</v>
      </c>
      <c r="G55" s="202"/>
      <c r="H55" s="203">
        <v>0</v>
      </c>
      <c r="I55" s="148"/>
      <c r="J55" s="204"/>
      <c r="K55" s="170"/>
      <c r="L55" s="204">
        <v>0</v>
      </c>
      <c r="M55" s="205"/>
      <c r="W55" s="150"/>
    </row>
    <row r="56" spans="1:23" s="149" customFormat="1" ht="15" customHeight="1" x14ac:dyDescent="0.25">
      <c r="A56" s="218"/>
      <c r="B56" s="218" t="s">
        <v>3526</v>
      </c>
      <c r="C56" s="175" t="s">
        <v>3526</v>
      </c>
      <c r="D56" s="175" t="s">
        <v>3527</v>
      </c>
      <c r="E56" s="200" t="s">
        <v>3001</v>
      </c>
      <c r="F56" s="201" t="s">
        <v>3596</v>
      </c>
      <c r="G56" s="239"/>
      <c r="H56" s="203">
        <v>2691725</v>
      </c>
      <c r="I56" s="148"/>
      <c r="J56" s="204"/>
      <c r="K56" s="170"/>
      <c r="L56" s="204">
        <v>2691725</v>
      </c>
      <c r="M56" s="205"/>
      <c r="W56" s="150"/>
    </row>
    <row r="57" spans="1:23" s="149" customFormat="1" ht="15" customHeight="1" x14ac:dyDescent="0.25">
      <c r="A57" s="218"/>
      <c r="B57" s="218" t="s">
        <v>3526</v>
      </c>
      <c r="C57" s="175" t="s">
        <v>3526</v>
      </c>
      <c r="D57" s="175" t="s">
        <v>3527</v>
      </c>
      <c r="E57" s="200" t="s">
        <v>3007</v>
      </c>
      <c r="F57" s="201" t="s">
        <v>3597</v>
      </c>
      <c r="G57" s="239"/>
      <c r="H57" s="203">
        <v>69570</v>
      </c>
      <c r="I57" s="148"/>
      <c r="J57" s="204"/>
      <c r="K57" s="170"/>
      <c r="L57" s="204">
        <v>69570</v>
      </c>
      <c r="M57" s="205"/>
      <c r="W57" s="150"/>
    </row>
    <row r="58" spans="1:23" s="149" customFormat="1" ht="15" customHeight="1" x14ac:dyDescent="0.25">
      <c r="A58" s="218"/>
      <c r="B58" s="218" t="s">
        <v>3526</v>
      </c>
      <c r="C58" s="175" t="s">
        <v>3526</v>
      </c>
      <c r="D58" s="175" t="s">
        <v>3527</v>
      </c>
      <c r="E58" s="200" t="s">
        <v>3013</v>
      </c>
      <c r="F58" s="201" t="s">
        <v>3598</v>
      </c>
      <c r="G58" s="239"/>
      <c r="H58" s="203">
        <v>159013</v>
      </c>
      <c r="I58" s="148"/>
      <c r="J58" s="204"/>
      <c r="K58" s="170"/>
      <c r="L58" s="204">
        <v>159013</v>
      </c>
      <c r="M58" s="205"/>
      <c r="W58" s="150"/>
    </row>
    <row r="59" spans="1:23" s="149" customFormat="1" ht="15" customHeight="1" x14ac:dyDescent="0.25">
      <c r="A59" s="218"/>
      <c r="B59" s="218" t="s">
        <v>3526</v>
      </c>
      <c r="C59" s="175" t="s">
        <v>3526</v>
      </c>
      <c r="D59" s="175" t="s">
        <v>3527</v>
      </c>
      <c r="E59" s="200" t="s">
        <v>3019</v>
      </c>
      <c r="F59" s="201" t="s">
        <v>3599</v>
      </c>
      <c r="G59" s="239"/>
      <c r="H59" s="203">
        <v>474137</v>
      </c>
      <c r="I59" s="148"/>
      <c r="J59" s="204"/>
      <c r="K59" s="170"/>
      <c r="L59" s="204">
        <v>474137</v>
      </c>
      <c r="M59" s="205"/>
      <c r="W59" s="150"/>
    </row>
    <row r="60" spans="1:23" s="149" customFormat="1" ht="15" customHeight="1" x14ac:dyDescent="0.25">
      <c r="A60" s="218"/>
      <c r="B60" s="218" t="s">
        <v>3526</v>
      </c>
      <c r="C60" s="175" t="s">
        <v>3526</v>
      </c>
      <c r="D60" s="175" t="s">
        <v>3527</v>
      </c>
      <c r="E60" s="200" t="s">
        <v>3025</v>
      </c>
      <c r="F60" s="201" t="s">
        <v>3600</v>
      </c>
      <c r="G60" s="202"/>
      <c r="H60" s="203">
        <v>0</v>
      </c>
      <c r="I60" s="148"/>
      <c r="J60" s="204"/>
      <c r="K60" s="170"/>
      <c r="L60" s="204">
        <v>0</v>
      </c>
      <c r="M60" s="205"/>
      <c r="W60" s="150"/>
    </row>
    <row r="61" spans="1:23" s="149" customFormat="1" ht="15" customHeight="1" x14ac:dyDescent="0.25">
      <c r="A61" s="218"/>
      <c r="B61" s="219" t="s">
        <v>3526</v>
      </c>
      <c r="C61" s="175" t="s">
        <v>3526</v>
      </c>
      <c r="D61" s="175" t="s">
        <v>3527</v>
      </c>
      <c r="E61" s="200" t="s">
        <v>3037</v>
      </c>
      <c r="F61" s="201" t="s">
        <v>3601</v>
      </c>
      <c r="G61" s="202"/>
      <c r="H61" s="203">
        <v>0</v>
      </c>
      <c r="I61" s="148"/>
      <c r="J61" s="204"/>
      <c r="K61" s="170"/>
      <c r="L61" s="204">
        <v>0</v>
      </c>
      <c r="M61" s="205"/>
      <c r="W61" s="150"/>
    </row>
    <row r="62" spans="1:23" s="149" customFormat="1" ht="15" customHeight="1" x14ac:dyDescent="0.25">
      <c r="A62" s="218"/>
      <c r="B62" s="219" t="s">
        <v>3526</v>
      </c>
      <c r="C62" s="175" t="s">
        <v>3526</v>
      </c>
      <c r="D62" s="175" t="s">
        <v>3527</v>
      </c>
      <c r="E62" s="200" t="s">
        <v>3043</v>
      </c>
      <c r="F62" s="201" t="s">
        <v>3602</v>
      </c>
      <c r="G62" s="202"/>
      <c r="H62" s="203">
        <v>0</v>
      </c>
      <c r="I62" s="148"/>
      <c r="J62" s="204"/>
      <c r="K62" s="170"/>
      <c r="L62" s="204">
        <v>0</v>
      </c>
      <c r="M62" s="205"/>
      <c r="W62" s="150"/>
    </row>
    <row r="63" spans="1:23" s="149" customFormat="1" ht="15" customHeight="1" x14ac:dyDescent="0.25">
      <c r="A63" s="182"/>
      <c r="B63" s="192" t="s">
        <v>3526</v>
      </c>
      <c r="C63" s="175" t="s">
        <v>3526</v>
      </c>
      <c r="D63" s="175" t="s">
        <v>3527</v>
      </c>
      <c r="E63" s="200" t="s">
        <v>3049</v>
      </c>
      <c r="F63" s="201" t="s">
        <v>3603</v>
      </c>
      <c r="G63" s="202"/>
      <c r="H63" s="203">
        <v>0</v>
      </c>
      <c r="I63" s="148"/>
      <c r="J63" s="204"/>
      <c r="K63" s="170"/>
      <c r="L63" s="204">
        <v>0</v>
      </c>
      <c r="M63" s="205"/>
      <c r="W63" s="150"/>
    </row>
    <row r="64" spans="1:23" s="199" customFormat="1" ht="15" customHeight="1" x14ac:dyDescent="0.25">
      <c r="A64" s="182"/>
      <c r="B64" s="192" t="s">
        <v>3526</v>
      </c>
      <c r="C64" s="175" t="s">
        <v>3526</v>
      </c>
      <c r="D64" s="175" t="s">
        <v>3527</v>
      </c>
      <c r="E64" s="200" t="s">
        <v>3055</v>
      </c>
      <c r="F64" s="201" t="s">
        <v>3604</v>
      </c>
      <c r="G64" s="202"/>
      <c r="H64" s="203">
        <v>575428</v>
      </c>
      <c r="I64" s="148"/>
      <c r="J64" s="204"/>
      <c r="K64" s="170"/>
      <c r="L64" s="204">
        <v>575428</v>
      </c>
      <c r="M64" s="205"/>
      <c r="W64" s="150"/>
    </row>
    <row r="65" spans="1:23" s="149" customFormat="1" ht="15" customHeight="1" x14ac:dyDescent="0.25">
      <c r="A65" s="182"/>
      <c r="B65" s="192" t="s">
        <v>3526</v>
      </c>
      <c r="C65" s="175" t="s">
        <v>3526</v>
      </c>
      <c r="D65" s="175" t="s">
        <v>3527</v>
      </c>
      <c r="E65" s="200" t="s">
        <v>3061</v>
      </c>
      <c r="F65" s="201" t="s">
        <v>3605</v>
      </c>
      <c r="G65" s="202"/>
      <c r="H65" s="203">
        <v>0</v>
      </c>
      <c r="I65" s="148"/>
      <c r="J65" s="204"/>
      <c r="K65" s="170"/>
      <c r="L65" s="204">
        <v>0</v>
      </c>
      <c r="M65" s="205"/>
      <c r="W65" s="150"/>
    </row>
    <row r="66" spans="1:23" s="149" customFormat="1" ht="15" customHeight="1" x14ac:dyDescent="0.25">
      <c r="A66" s="182"/>
      <c r="B66" s="192" t="s">
        <v>3526</v>
      </c>
      <c r="C66" s="175" t="s">
        <v>3526</v>
      </c>
      <c r="D66" s="175" t="s">
        <v>3527</v>
      </c>
      <c r="E66" s="200" t="s">
        <v>3031</v>
      </c>
      <c r="F66" s="201" t="s">
        <v>3606</v>
      </c>
      <c r="G66" s="202"/>
      <c r="H66" s="203">
        <v>4436.28</v>
      </c>
      <c r="I66" s="148"/>
      <c r="J66" s="204"/>
      <c r="K66" s="170"/>
      <c r="L66" s="204">
        <v>4436.28</v>
      </c>
      <c r="M66" s="205"/>
      <c r="W66" s="150"/>
    </row>
    <row r="67" spans="1:23" s="199" customFormat="1" ht="15" customHeight="1" x14ac:dyDescent="0.25">
      <c r="A67" s="182"/>
      <c r="B67" s="192"/>
      <c r="C67" s="175" t="s">
        <v>21</v>
      </c>
      <c r="D67" s="175" t="s">
        <v>3527</v>
      </c>
      <c r="E67" s="193" t="s">
        <v>3118</v>
      </c>
      <c r="F67" s="194" t="s">
        <v>3607</v>
      </c>
      <c r="G67" s="240"/>
      <c r="H67" s="241"/>
      <c r="I67" s="148"/>
      <c r="J67" s="242"/>
      <c r="K67" s="170"/>
      <c r="L67" s="242">
        <v>0</v>
      </c>
      <c r="M67" s="243"/>
      <c r="W67" s="150"/>
    </row>
    <row r="68" spans="1:23" s="199" customFormat="1" ht="15" customHeight="1" x14ac:dyDescent="0.25">
      <c r="A68" s="182" t="s">
        <v>3530</v>
      </c>
      <c r="B68" s="192"/>
      <c r="C68" s="175" t="s">
        <v>21</v>
      </c>
      <c r="D68" s="175" t="s">
        <v>21</v>
      </c>
      <c r="E68" s="193" t="s">
        <v>3608</v>
      </c>
      <c r="F68" s="194" t="s">
        <v>3609</v>
      </c>
      <c r="G68" s="244">
        <f>SUM(G69:G83)+G86+G87+G88</f>
        <v>0</v>
      </c>
      <c r="H68" s="245">
        <v>3475886.82</v>
      </c>
      <c r="I68" s="148"/>
      <c r="J68" s="246">
        <v>0</v>
      </c>
      <c r="K68" s="170"/>
      <c r="L68" s="246">
        <v>3475886.82</v>
      </c>
      <c r="M68" s="247"/>
      <c r="W68" s="150"/>
    </row>
    <row r="69" spans="1:23" s="199" customFormat="1" ht="15" customHeight="1" x14ac:dyDescent="0.25">
      <c r="A69" s="182"/>
      <c r="B69" s="192" t="s">
        <v>18</v>
      </c>
      <c r="C69" s="175" t="s">
        <v>18</v>
      </c>
      <c r="D69" s="175" t="s">
        <v>3527</v>
      </c>
      <c r="E69" s="200" t="s">
        <v>3069</v>
      </c>
      <c r="F69" s="201" t="s">
        <v>3610</v>
      </c>
      <c r="G69" s="202"/>
      <c r="H69" s="203">
        <v>2281770</v>
      </c>
      <c r="I69" s="148"/>
      <c r="J69" s="204"/>
      <c r="K69" s="170"/>
      <c r="L69" s="204">
        <v>2281770</v>
      </c>
      <c r="M69" s="205"/>
      <c r="W69" s="150"/>
    </row>
    <row r="70" spans="1:23" s="199" customFormat="1" ht="15" customHeight="1" x14ac:dyDescent="0.25">
      <c r="A70" s="182"/>
      <c r="B70" s="192" t="s">
        <v>18</v>
      </c>
      <c r="C70" s="175" t="s">
        <v>18</v>
      </c>
      <c r="D70" s="175" t="s">
        <v>3527</v>
      </c>
      <c r="E70" s="200" t="s">
        <v>3072</v>
      </c>
      <c r="F70" s="201" t="s">
        <v>3611</v>
      </c>
      <c r="G70" s="202"/>
      <c r="H70" s="203">
        <v>406640</v>
      </c>
      <c r="I70" s="148"/>
      <c r="J70" s="204"/>
      <c r="K70" s="170"/>
      <c r="L70" s="204">
        <v>406640</v>
      </c>
      <c r="M70" s="205"/>
      <c r="W70" s="150"/>
    </row>
    <row r="71" spans="1:23" s="149" customFormat="1" ht="15" customHeight="1" x14ac:dyDescent="0.25">
      <c r="A71" s="182"/>
      <c r="B71" s="192" t="s">
        <v>18</v>
      </c>
      <c r="C71" s="175" t="s">
        <v>18</v>
      </c>
      <c r="D71" s="175" t="s">
        <v>3527</v>
      </c>
      <c r="E71" s="200" t="s">
        <v>3075</v>
      </c>
      <c r="F71" s="201" t="s">
        <v>3612</v>
      </c>
      <c r="G71" s="202"/>
      <c r="H71" s="203">
        <v>0</v>
      </c>
      <c r="I71" s="148"/>
      <c r="J71" s="204"/>
      <c r="K71" s="170"/>
      <c r="L71" s="204">
        <v>0</v>
      </c>
      <c r="M71" s="205"/>
      <c r="W71" s="150"/>
    </row>
    <row r="72" spans="1:23" s="149" customFormat="1" ht="15" customHeight="1" x14ac:dyDescent="0.25">
      <c r="A72" s="218"/>
      <c r="B72" s="218" t="s">
        <v>3613</v>
      </c>
      <c r="C72" s="175" t="s">
        <v>3613</v>
      </c>
      <c r="D72" s="175" t="s">
        <v>3527</v>
      </c>
      <c r="E72" s="200" t="s">
        <v>3077</v>
      </c>
      <c r="F72" s="201" t="s">
        <v>3614</v>
      </c>
      <c r="G72" s="202"/>
      <c r="H72" s="203">
        <v>0</v>
      </c>
      <c r="I72" s="148"/>
      <c r="J72" s="204"/>
      <c r="K72" s="170"/>
      <c r="L72" s="204">
        <v>0</v>
      </c>
      <c r="M72" s="205"/>
      <c r="W72" s="150"/>
    </row>
    <row r="73" spans="1:23" s="199" customFormat="1" ht="15" customHeight="1" x14ac:dyDescent="0.25">
      <c r="A73" s="218"/>
      <c r="B73" s="218" t="s">
        <v>18</v>
      </c>
      <c r="C73" s="175" t="s">
        <v>18</v>
      </c>
      <c r="D73" s="175" t="s">
        <v>3527</v>
      </c>
      <c r="E73" s="200" t="s">
        <v>3080</v>
      </c>
      <c r="F73" s="201" t="s">
        <v>3615</v>
      </c>
      <c r="G73" s="202"/>
      <c r="H73" s="203">
        <v>265770</v>
      </c>
      <c r="I73" s="148"/>
      <c r="J73" s="204"/>
      <c r="K73" s="170"/>
      <c r="L73" s="204">
        <v>265770</v>
      </c>
      <c r="M73" s="205"/>
      <c r="W73" s="150"/>
    </row>
    <row r="74" spans="1:23" s="149" customFormat="1" ht="15" customHeight="1" x14ac:dyDescent="0.25">
      <c r="A74" s="218"/>
      <c r="B74" s="218" t="s">
        <v>18</v>
      </c>
      <c r="C74" s="175" t="s">
        <v>18</v>
      </c>
      <c r="D74" s="175" t="s">
        <v>3527</v>
      </c>
      <c r="E74" s="200" t="s">
        <v>3083</v>
      </c>
      <c r="F74" s="201" t="s">
        <v>3616</v>
      </c>
      <c r="G74" s="202"/>
      <c r="H74" s="203">
        <v>109920</v>
      </c>
      <c r="I74" s="148"/>
      <c r="J74" s="204"/>
      <c r="K74" s="170"/>
      <c r="L74" s="204">
        <v>109920</v>
      </c>
      <c r="M74" s="205"/>
      <c r="W74" s="150"/>
    </row>
    <row r="75" spans="1:23" s="149" customFormat="1" ht="15" customHeight="1" x14ac:dyDescent="0.25">
      <c r="A75" s="218"/>
      <c r="B75" s="218" t="s">
        <v>18</v>
      </c>
      <c r="C75" s="175" t="s">
        <v>18</v>
      </c>
      <c r="D75" s="175" t="s">
        <v>3527</v>
      </c>
      <c r="E75" s="200" t="s">
        <v>3086</v>
      </c>
      <c r="F75" s="201" t="s">
        <v>3617</v>
      </c>
      <c r="G75" s="202"/>
      <c r="H75" s="203">
        <v>65960</v>
      </c>
      <c r="I75" s="148"/>
      <c r="J75" s="204"/>
      <c r="K75" s="170"/>
      <c r="L75" s="204">
        <v>65960</v>
      </c>
      <c r="M75" s="205"/>
      <c r="W75" s="150"/>
    </row>
    <row r="76" spans="1:23" s="149" customFormat="1" ht="15" customHeight="1" x14ac:dyDescent="0.25">
      <c r="A76" s="218"/>
      <c r="B76" s="218" t="s">
        <v>18</v>
      </c>
      <c r="C76" s="175" t="s">
        <v>18</v>
      </c>
      <c r="D76" s="175" t="s">
        <v>3527</v>
      </c>
      <c r="E76" s="200" t="s">
        <v>3089</v>
      </c>
      <c r="F76" s="201" t="s">
        <v>3618</v>
      </c>
      <c r="G76" s="202"/>
      <c r="H76" s="203">
        <v>264590</v>
      </c>
      <c r="I76" s="148"/>
      <c r="J76" s="204"/>
      <c r="K76" s="170"/>
      <c r="L76" s="204">
        <v>264590</v>
      </c>
      <c r="M76" s="205"/>
      <c r="W76" s="150"/>
    </row>
    <row r="77" spans="1:23" s="149" customFormat="1" ht="15" customHeight="1" x14ac:dyDescent="0.25">
      <c r="A77" s="218"/>
      <c r="B77" s="218" t="s">
        <v>18</v>
      </c>
      <c r="C77" s="175" t="s">
        <v>18</v>
      </c>
      <c r="D77" s="175" t="s">
        <v>3527</v>
      </c>
      <c r="E77" s="200" t="s">
        <v>3092</v>
      </c>
      <c r="F77" s="201" t="s">
        <v>3619</v>
      </c>
      <c r="G77" s="202"/>
      <c r="H77" s="203">
        <v>74880</v>
      </c>
      <c r="I77" s="148"/>
      <c r="J77" s="204"/>
      <c r="K77" s="170"/>
      <c r="L77" s="204">
        <v>74880</v>
      </c>
      <c r="M77" s="205"/>
      <c r="W77" s="150"/>
    </row>
    <row r="78" spans="1:23" s="149" customFormat="1" ht="15" customHeight="1" x14ac:dyDescent="0.25">
      <c r="A78" s="218"/>
      <c r="B78" s="219" t="s">
        <v>3613</v>
      </c>
      <c r="C78" s="175" t="s">
        <v>3613</v>
      </c>
      <c r="D78" s="175" t="s">
        <v>3527</v>
      </c>
      <c r="E78" s="200" t="s">
        <v>3098</v>
      </c>
      <c r="F78" s="201" t="s">
        <v>3620</v>
      </c>
      <c r="G78" s="202"/>
      <c r="H78" s="203">
        <v>0</v>
      </c>
      <c r="I78" s="148"/>
      <c r="J78" s="204"/>
      <c r="K78" s="170"/>
      <c r="L78" s="204">
        <v>0</v>
      </c>
      <c r="M78" s="205"/>
      <c r="W78" s="150"/>
    </row>
    <row r="79" spans="1:23" s="149" customFormat="1" ht="15" customHeight="1" x14ac:dyDescent="0.25">
      <c r="A79" s="218"/>
      <c r="B79" s="219" t="s">
        <v>3613</v>
      </c>
      <c r="C79" s="175" t="s">
        <v>3613</v>
      </c>
      <c r="D79" s="175" t="s">
        <v>3527</v>
      </c>
      <c r="E79" s="200" t="s">
        <v>3101</v>
      </c>
      <c r="F79" s="201" t="s">
        <v>3621</v>
      </c>
      <c r="G79" s="202"/>
      <c r="H79" s="203">
        <v>0</v>
      </c>
      <c r="I79" s="148"/>
      <c r="J79" s="204"/>
      <c r="K79" s="170"/>
      <c r="L79" s="204">
        <v>0</v>
      </c>
      <c r="M79" s="205"/>
      <c r="W79" s="150"/>
    </row>
    <row r="80" spans="1:23" s="149" customFormat="1" ht="15" customHeight="1" x14ac:dyDescent="0.25">
      <c r="A80" s="218"/>
      <c r="B80" s="218" t="s">
        <v>18</v>
      </c>
      <c r="C80" s="175" t="s">
        <v>18</v>
      </c>
      <c r="D80" s="175" t="s">
        <v>3527</v>
      </c>
      <c r="E80" s="200" t="s">
        <v>3104</v>
      </c>
      <c r="F80" s="201" t="s">
        <v>3622</v>
      </c>
      <c r="G80" s="202"/>
      <c r="H80" s="203">
        <v>0</v>
      </c>
      <c r="I80" s="148"/>
      <c r="J80" s="204"/>
      <c r="K80" s="170"/>
      <c r="L80" s="204">
        <v>0</v>
      </c>
      <c r="M80" s="205"/>
      <c r="W80" s="150"/>
    </row>
    <row r="81" spans="1:23" s="149" customFormat="1" ht="15" customHeight="1" x14ac:dyDescent="0.25">
      <c r="A81" s="218"/>
      <c r="B81" s="219" t="s">
        <v>18</v>
      </c>
      <c r="C81" s="175" t="s">
        <v>18</v>
      </c>
      <c r="D81" s="175" t="s">
        <v>3527</v>
      </c>
      <c r="E81" s="200" t="s">
        <v>3107</v>
      </c>
      <c r="F81" s="201" t="s">
        <v>3623</v>
      </c>
      <c r="G81" s="202"/>
      <c r="H81" s="203">
        <v>0</v>
      </c>
      <c r="I81" s="148"/>
      <c r="J81" s="204"/>
      <c r="K81" s="170"/>
      <c r="L81" s="204">
        <v>0</v>
      </c>
      <c r="M81" s="205"/>
      <c r="W81" s="150"/>
    </row>
    <row r="82" spans="1:23" s="149" customFormat="1" ht="15" customHeight="1" x14ac:dyDescent="0.25">
      <c r="A82" s="218"/>
      <c r="B82" s="219" t="s">
        <v>18</v>
      </c>
      <c r="C82" s="175" t="s">
        <v>18</v>
      </c>
      <c r="D82" s="175" t="s">
        <v>3527</v>
      </c>
      <c r="E82" s="200" t="s">
        <v>3095</v>
      </c>
      <c r="F82" s="201" t="s">
        <v>3624</v>
      </c>
      <c r="G82" s="202"/>
      <c r="H82" s="203">
        <v>0</v>
      </c>
      <c r="I82" s="148"/>
      <c r="J82" s="204"/>
      <c r="K82" s="170"/>
      <c r="L82" s="204">
        <v>0</v>
      </c>
      <c r="M82" s="205"/>
      <c r="W82" s="150"/>
    </row>
    <row r="83" spans="1:23" s="250" customFormat="1" ht="15" customHeight="1" x14ac:dyDescent="0.25">
      <c r="A83" s="218" t="s">
        <v>3530</v>
      </c>
      <c r="B83" s="218" t="s">
        <v>3613</v>
      </c>
      <c r="C83" s="175" t="s">
        <v>3613</v>
      </c>
      <c r="D83" s="175" t="s">
        <v>21</v>
      </c>
      <c r="E83" s="200" t="s">
        <v>3625</v>
      </c>
      <c r="F83" s="201" t="s">
        <v>3626</v>
      </c>
      <c r="G83" s="248">
        <f>+G84+G85</f>
        <v>0</v>
      </c>
      <c r="H83" s="203">
        <v>6356.82</v>
      </c>
      <c r="I83" s="249"/>
      <c r="J83" s="204">
        <v>0</v>
      </c>
      <c r="K83" s="170"/>
      <c r="L83" s="204">
        <v>6356.82</v>
      </c>
      <c r="M83" s="205"/>
      <c r="W83" s="251"/>
    </row>
    <row r="84" spans="1:23" s="250" customFormat="1" ht="15" customHeight="1" x14ac:dyDescent="0.25">
      <c r="A84" s="218"/>
      <c r="B84" s="218" t="s">
        <v>3613</v>
      </c>
      <c r="C84" s="175" t="s">
        <v>3613</v>
      </c>
      <c r="D84" s="175" t="s">
        <v>3527</v>
      </c>
      <c r="E84" s="193" t="s">
        <v>3110</v>
      </c>
      <c r="F84" s="252" t="s">
        <v>3627</v>
      </c>
      <c r="G84" s="253"/>
      <c r="H84" s="203">
        <v>0</v>
      </c>
      <c r="I84" s="249"/>
      <c r="J84" s="204"/>
      <c r="K84" s="170"/>
      <c r="L84" s="204">
        <v>0</v>
      </c>
      <c r="M84" s="205"/>
      <c r="W84" s="251"/>
    </row>
    <row r="85" spans="1:23" s="149" customFormat="1" ht="15" customHeight="1" x14ac:dyDescent="0.25">
      <c r="A85" s="218"/>
      <c r="B85" s="218" t="s">
        <v>3613</v>
      </c>
      <c r="C85" s="175" t="s">
        <v>3613</v>
      </c>
      <c r="D85" s="175" t="s">
        <v>3527</v>
      </c>
      <c r="E85" s="193" t="s">
        <v>3113</v>
      </c>
      <c r="F85" s="201" t="s">
        <v>3628</v>
      </c>
      <c r="G85" s="202"/>
      <c r="H85" s="203">
        <v>6356.82</v>
      </c>
      <c r="I85" s="148"/>
      <c r="J85" s="204"/>
      <c r="K85" s="170"/>
      <c r="L85" s="204">
        <v>6356.82</v>
      </c>
      <c r="M85" s="205"/>
      <c r="W85" s="150"/>
    </row>
    <row r="86" spans="1:23" s="148" customFormat="1" ht="15" customHeight="1" x14ac:dyDescent="0.25">
      <c r="A86" s="218"/>
      <c r="B86" s="218"/>
      <c r="C86" s="175" t="s">
        <v>21</v>
      </c>
      <c r="D86" s="175" t="s">
        <v>3527</v>
      </c>
      <c r="E86" s="200" t="s">
        <v>3121</v>
      </c>
      <c r="F86" s="201" t="s">
        <v>3629</v>
      </c>
      <c r="G86" s="202"/>
      <c r="H86" s="203">
        <v>0</v>
      </c>
      <c r="J86" s="204"/>
      <c r="K86" s="170"/>
      <c r="L86" s="204">
        <v>0</v>
      </c>
      <c r="M86" s="205"/>
      <c r="W86" s="237"/>
    </row>
    <row r="87" spans="1:23" s="148" customFormat="1" ht="15" customHeight="1" x14ac:dyDescent="0.25">
      <c r="A87" s="182"/>
      <c r="B87" s="192" t="s">
        <v>3526</v>
      </c>
      <c r="C87" s="175" t="s">
        <v>3526</v>
      </c>
      <c r="D87" s="175" t="s">
        <v>3527</v>
      </c>
      <c r="E87" s="200" t="s">
        <v>3124</v>
      </c>
      <c r="F87" s="201" t="s">
        <v>3630</v>
      </c>
      <c r="G87" s="202"/>
      <c r="H87" s="203">
        <v>0</v>
      </c>
      <c r="J87" s="204"/>
      <c r="K87" s="170"/>
      <c r="L87" s="204">
        <v>0</v>
      </c>
      <c r="M87" s="205"/>
      <c r="W87" s="237"/>
    </row>
    <row r="88" spans="1:23" s="148" customFormat="1" ht="15" customHeight="1" x14ac:dyDescent="0.25">
      <c r="A88" s="182"/>
      <c r="B88" s="192" t="s">
        <v>3613</v>
      </c>
      <c r="C88" s="175" t="s">
        <v>3613</v>
      </c>
      <c r="D88" s="175" t="s">
        <v>3527</v>
      </c>
      <c r="E88" s="200" t="s">
        <v>3127</v>
      </c>
      <c r="F88" s="201" t="s">
        <v>3631</v>
      </c>
      <c r="G88" s="202"/>
      <c r="H88" s="203">
        <v>0</v>
      </c>
      <c r="J88" s="204"/>
      <c r="K88" s="170"/>
      <c r="L88" s="204">
        <v>0</v>
      </c>
      <c r="M88" s="205"/>
      <c r="W88" s="237"/>
    </row>
    <row r="89" spans="1:23" s="199" customFormat="1" ht="15" customHeight="1" x14ac:dyDescent="0.25">
      <c r="A89" s="254" t="s">
        <v>3530</v>
      </c>
      <c r="B89" s="255" t="s">
        <v>18</v>
      </c>
      <c r="C89" s="175" t="s">
        <v>18</v>
      </c>
      <c r="D89" s="175" t="s">
        <v>21</v>
      </c>
      <c r="E89" s="184" t="s">
        <v>3632</v>
      </c>
      <c r="F89" s="185" t="s">
        <v>3633</v>
      </c>
      <c r="G89" s="238">
        <f>SUM(G90:G94)</f>
        <v>0</v>
      </c>
      <c r="H89" s="232">
        <v>0</v>
      </c>
      <c r="I89" s="148"/>
      <c r="J89" s="233">
        <v>0</v>
      </c>
      <c r="K89" s="170"/>
      <c r="L89" s="233">
        <v>0</v>
      </c>
      <c r="M89" s="205"/>
      <c r="W89" s="150"/>
    </row>
    <row r="90" spans="1:23" s="149" customFormat="1" ht="15" customHeight="1" x14ac:dyDescent="0.25">
      <c r="A90" s="218"/>
      <c r="B90" s="219" t="s">
        <v>18</v>
      </c>
      <c r="C90" s="175" t="s">
        <v>18</v>
      </c>
      <c r="D90" s="175" t="s">
        <v>3527</v>
      </c>
      <c r="E90" s="200" t="s">
        <v>3130</v>
      </c>
      <c r="F90" s="256" t="s">
        <v>3634</v>
      </c>
      <c r="G90" s="257"/>
      <c r="H90" s="214">
        <v>0</v>
      </c>
      <c r="I90" s="148"/>
      <c r="J90" s="215"/>
      <c r="K90" s="170"/>
      <c r="L90" s="215">
        <v>0</v>
      </c>
      <c r="M90" s="205"/>
      <c r="W90" s="150"/>
    </row>
    <row r="91" spans="1:23" s="149" customFormat="1" ht="15" customHeight="1" x14ac:dyDescent="0.25">
      <c r="A91" s="218"/>
      <c r="B91" s="219" t="s">
        <v>18</v>
      </c>
      <c r="C91" s="175" t="s">
        <v>18</v>
      </c>
      <c r="D91" s="175" t="s">
        <v>3527</v>
      </c>
      <c r="E91" s="193" t="s">
        <v>3133</v>
      </c>
      <c r="F91" s="194" t="s">
        <v>3635</v>
      </c>
      <c r="G91" s="212"/>
      <c r="H91" s="214">
        <v>0</v>
      </c>
      <c r="I91" s="148"/>
      <c r="J91" s="215"/>
      <c r="K91" s="170"/>
      <c r="L91" s="215">
        <v>0</v>
      </c>
      <c r="M91" s="205"/>
      <c r="W91" s="150"/>
    </row>
    <row r="92" spans="1:23" s="149" customFormat="1" ht="15" customHeight="1" x14ac:dyDescent="0.25">
      <c r="A92" s="218"/>
      <c r="B92" s="219" t="s">
        <v>18</v>
      </c>
      <c r="C92" s="175" t="s">
        <v>18</v>
      </c>
      <c r="D92" s="175" t="s">
        <v>3527</v>
      </c>
      <c r="E92" s="193" t="s">
        <v>3136</v>
      </c>
      <c r="F92" s="194" t="s">
        <v>3636</v>
      </c>
      <c r="G92" s="212"/>
      <c r="H92" s="214">
        <v>0</v>
      </c>
      <c r="I92" s="148"/>
      <c r="J92" s="215"/>
      <c r="K92" s="170"/>
      <c r="L92" s="215">
        <v>0</v>
      </c>
      <c r="M92" s="205"/>
      <c r="W92" s="150"/>
    </row>
    <row r="93" spans="1:23" s="149" customFormat="1" ht="15" customHeight="1" x14ac:dyDescent="0.25">
      <c r="A93" s="182"/>
      <c r="B93" s="182" t="s">
        <v>18</v>
      </c>
      <c r="C93" s="175" t="s">
        <v>18</v>
      </c>
      <c r="D93" s="175" t="s">
        <v>3527</v>
      </c>
      <c r="E93" s="193" t="s">
        <v>3139</v>
      </c>
      <c r="F93" s="194" t="s">
        <v>3637</v>
      </c>
      <c r="G93" s="212"/>
      <c r="H93" s="214">
        <v>0</v>
      </c>
      <c r="I93" s="148"/>
      <c r="J93" s="215"/>
      <c r="K93" s="170"/>
      <c r="L93" s="215">
        <v>0</v>
      </c>
      <c r="M93" s="205"/>
      <c r="W93" s="150"/>
    </row>
    <row r="94" spans="1:23" s="149" customFormat="1" ht="15" customHeight="1" x14ac:dyDescent="0.25">
      <c r="A94" s="182"/>
      <c r="B94" s="182" t="s">
        <v>18</v>
      </c>
      <c r="C94" s="175" t="s">
        <v>18</v>
      </c>
      <c r="D94" s="175" t="s">
        <v>3527</v>
      </c>
      <c r="E94" s="193" t="s">
        <v>3142</v>
      </c>
      <c r="F94" s="194" t="s">
        <v>3638</v>
      </c>
      <c r="G94" s="212"/>
      <c r="H94" s="214">
        <v>0</v>
      </c>
      <c r="I94" s="148"/>
      <c r="J94" s="215"/>
      <c r="K94" s="170"/>
      <c r="L94" s="215">
        <v>0</v>
      </c>
      <c r="M94" s="205"/>
      <c r="W94" s="150"/>
    </row>
    <row r="95" spans="1:23" s="199" customFormat="1" ht="15" customHeight="1" x14ac:dyDescent="0.25">
      <c r="A95" s="182"/>
      <c r="B95" s="192"/>
      <c r="C95" s="175" t="s">
        <v>21</v>
      </c>
      <c r="D95" s="175" t="s">
        <v>3527</v>
      </c>
      <c r="E95" s="184" t="s">
        <v>2951</v>
      </c>
      <c r="F95" s="185" t="s">
        <v>3639</v>
      </c>
      <c r="G95" s="224"/>
      <c r="H95" s="232">
        <v>958693.53999999992</v>
      </c>
      <c r="I95" s="148"/>
      <c r="J95" s="233"/>
      <c r="K95" s="170"/>
      <c r="L95" s="233">
        <v>958693.53999999992</v>
      </c>
      <c r="M95" s="205"/>
      <c r="W95" s="150"/>
    </row>
    <row r="96" spans="1:23" s="199" customFormat="1" ht="15" customHeight="1" x14ac:dyDescent="0.25">
      <c r="A96" s="182" t="s">
        <v>3530</v>
      </c>
      <c r="B96" s="192"/>
      <c r="C96" s="175" t="s">
        <v>21</v>
      </c>
      <c r="D96" s="175" t="s">
        <v>21</v>
      </c>
      <c r="E96" s="184" t="s">
        <v>3640</v>
      </c>
      <c r="F96" s="185" t="s">
        <v>3641</v>
      </c>
      <c r="G96" s="258">
        <f>SUM(G97:G103)</f>
        <v>0</v>
      </c>
      <c r="H96" s="225">
        <v>3336736.78</v>
      </c>
      <c r="I96" s="148"/>
      <c r="J96" s="226">
        <v>0</v>
      </c>
      <c r="K96" s="170"/>
      <c r="L96" s="226">
        <v>3336736.78</v>
      </c>
      <c r="M96" s="227"/>
      <c r="W96" s="150"/>
    </row>
    <row r="97" spans="1:23" s="199" customFormat="1" ht="15" customHeight="1" x14ac:dyDescent="0.25">
      <c r="A97" s="182"/>
      <c r="B97" s="192"/>
      <c r="C97" s="175" t="s">
        <v>21</v>
      </c>
      <c r="D97" s="175" t="s">
        <v>3527</v>
      </c>
      <c r="E97" s="193" t="s">
        <v>3180</v>
      </c>
      <c r="F97" s="194" t="s">
        <v>3642</v>
      </c>
      <c r="G97" s="212"/>
      <c r="H97" s="214">
        <v>0</v>
      </c>
      <c r="I97" s="148"/>
      <c r="J97" s="215"/>
      <c r="K97" s="170"/>
      <c r="L97" s="215">
        <v>0</v>
      </c>
      <c r="M97" s="205"/>
      <c r="W97" s="150"/>
    </row>
    <row r="98" spans="1:23" s="199" customFormat="1" ht="15" customHeight="1" x14ac:dyDescent="0.25">
      <c r="A98" s="182"/>
      <c r="B98" s="192"/>
      <c r="C98" s="175" t="s">
        <v>21</v>
      </c>
      <c r="D98" s="175" t="s">
        <v>3527</v>
      </c>
      <c r="E98" s="193" t="s">
        <v>3183</v>
      </c>
      <c r="F98" s="194" t="s">
        <v>3643</v>
      </c>
      <c r="G98" s="212"/>
      <c r="H98" s="214">
        <v>3336736.78</v>
      </c>
      <c r="I98" s="148"/>
      <c r="J98" s="215"/>
      <c r="K98" s="170"/>
      <c r="L98" s="215">
        <v>3336736.78</v>
      </c>
      <c r="M98" s="205"/>
      <c r="W98" s="150"/>
    </row>
    <row r="99" spans="1:23" s="199" customFormat="1" ht="15" customHeight="1" x14ac:dyDescent="0.25">
      <c r="A99" s="182"/>
      <c r="B99" s="192"/>
      <c r="C99" s="175" t="s">
        <v>21</v>
      </c>
      <c r="D99" s="175" t="s">
        <v>3527</v>
      </c>
      <c r="E99" s="193" t="s">
        <v>3186</v>
      </c>
      <c r="F99" s="194" t="s">
        <v>3644</v>
      </c>
      <c r="G99" s="212"/>
      <c r="H99" s="214">
        <v>0</v>
      </c>
      <c r="I99" s="148"/>
      <c r="J99" s="215"/>
      <c r="K99" s="170"/>
      <c r="L99" s="215">
        <v>0</v>
      </c>
      <c r="M99" s="205"/>
      <c r="W99" s="150"/>
    </row>
    <row r="100" spans="1:23" s="199" customFormat="1" ht="15" customHeight="1" x14ac:dyDescent="0.25">
      <c r="A100" s="182"/>
      <c r="B100" s="192"/>
      <c r="C100" s="175" t="s">
        <v>21</v>
      </c>
      <c r="D100" s="175" t="s">
        <v>3527</v>
      </c>
      <c r="E100" s="193" t="s">
        <v>3189</v>
      </c>
      <c r="F100" s="194" t="s">
        <v>3645</v>
      </c>
      <c r="G100" s="212"/>
      <c r="H100" s="214">
        <v>0</v>
      </c>
      <c r="I100" s="148"/>
      <c r="J100" s="215"/>
      <c r="K100" s="170"/>
      <c r="L100" s="215">
        <v>0</v>
      </c>
      <c r="M100" s="205"/>
      <c r="W100" s="150"/>
    </row>
    <row r="101" spans="1:23" s="199" customFormat="1" ht="15" customHeight="1" x14ac:dyDescent="0.25">
      <c r="A101" s="182"/>
      <c r="B101" s="192" t="s">
        <v>3526</v>
      </c>
      <c r="C101" s="175" t="s">
        <v>3526</v>
      </c>
      <c r="D101" s="175" t="s">
        <v>3527</v>
      </c>
      <c r="E101" s="193" t="s">
        <v>3192</v>
      </c>
      <c r="F101" s="194" t="s">
        <v>3646</v>
      </c>
      <c r="G101" s="212"/>
      <c r="H101" s="214">
        <v>0</v>
      </c>
      <c r="I101" s="148"/>
      <c r="J101" s="215"/>
      <c r="K101" s="170"/>
      <c r="L101" s="215">
        <v>0</v>
      </c>
      <c r="M101" s="205"/>
      <c r="W101" s="150"/>
    </row>
    <row r="102" spans="1:23" s="199" customFormat="1" ht="15" customHeight="1" x14ac:dyDescent="0.25">
      <c r="A102" s="182"/>
      <c r="B102" s="192"/>
      <c r="C102" s="175" t="s">
        <v>21</v>
      </c>
      <c r="D102" s="175" t="s">
        <v>3527</v>
      </c>
      <c r="E102" s="193" t="s">
        <v>3195</v>
      </c>
      <c r="F102" s="194" t="s">
        <v>3647</v>
      </c>
      <c r="G102" s="212"/>
      <c r="H102" s="214">
        <v>0</v>
      </c>
      <c r="I102" s="148"/>
      <c r="J102" s="215"/>
      <c r="K102" s="170"/>
      <c r="L102" s="215">
        <v>0</v>
      </c>
      <c r="M102" s="205"/>
      <c r="W102" s="150"/>
    </row>
    <row r="103" spans="1:23" s="199" customFormat="1" ht="15" customHeight="1" x14ac:dyDescent="0.25">
      <c r="A103" s="182"/>
      <c r="B103" s="192" t="s">
        <v>3526</v>
      </c>
      <c r="C103" s="175" t="s">
        <v>3526</v>
      </c>
      <c r="D103" s="175" t="s">
        <v>3527</v>
      </c>
      <c r="E103" s="193" t="s">
        <v>3198</v>
      </c>
      <c r="F103" s="194" t="s">
        <v>3648</v>
      </c>
      <c r="G103" s="212"/>
      <c r="H103" s="214">
        <v>0</v>
      </c>
      <c r="I103" s="148"/>
      <c r="J103" s="215"/>
      <c r="K103" s="170"/>
      <c r="L103" s="215">
        <v>0</v>
      </c>
      <c r="M103" s="205"/>
      <c r="W103" s="150"/>
    </row>
    <row r="104" spans="1:23" s="199" customFormat="1" ht="15" customHeight="1" x14ac:dyDescent="0.25">
      <c r="A104" s="182" t="s">
        <v>3530</v>
      </c>
      <c r="B104" s="192"/>
      <c r="C104" s="175" t="s">
        <v>21</v>
      </c>
      <c r="D104" s="175" t="s">
        <v>21</v>
      </c>
      <c r="E104" s="228" t="s">
        <v>3649</v>
      </c>
      <c r="F104" s="229" t="s">
        <v>3650</v>
      </c>
      <c r="G104" s="230">
        <f>+G105+G106+G109+G114+G118</f>
        <v>0</v>
      </c>
      <c r="H104" s="231">
        <v>9642205.7299999986</v>
      </c>
      <c r="I104" s="148"/>
      <c r="J104" s="180">
        <v>0</v>
      </c>
      <c r="K104" s="170"/>
      <c r="L104" s="180">
        <v>9642205.7299999986</v>
      </c>
      <c r="M104" s="181"/>
      <c r="W104" s="150"/>
    </row>
    <row r="105" spans="1:23" s="199" customFormat="1" ht="15" customHeight="1" x14ac:dyDescent="0.25">
      <c r="A105" s="182"/>
      <c r="B105" s="192"/>
      <c r="C105" s="175" t="s">
        <v>21</v>
      </c>
      <c r="D105" s="175" t="s">
        <v>3527</v>
      </c>
      <c r="E105" s="184" t="s">
        <v>3220</v>
      </c>
      <c r="F105" s="185" t="s">
        <v>3651</v>
      </c>
      <c r="G105" s="224"/>
      <c r="H105" s="232">
        <v>0</v>
      </c>
      <c r="I105" s="148"/>
      <c r="J105" s="233"/>
      <c r="K105" s="170"/>
      <c r="L105" s="233">
        <v>0</v>
      </c>
      <c r="M105" s="205"/>
      <c r="W105" s="150"/>
    </row>
    <row r="106" spans="1:23" s="199" customFormat="1" ht="15" customHeight="1" x14ac:dyDescent="0.25">
      <c r="A106" s="259" t="s">
        <v>3530</v>
      </c>
      <c r="B106" s="260"/>
      <c r="C106" s="175" t="s">
        <v>21</v>
      </c>
      <c r="D106" s="175" t="s">
        <v>21</v>
      </c>
      <c r="E106" s="184" t="s">
        <v>3652</v>
      </c>
      <c r="F106" s="185" t="s">
        <v>3653</v>
      </c>
      <c r="G106" s="258">
        <f>SUM(G107:G108)</f>
        <v>0</v>
      </c>
      <c r="H106" s="225">
        <v>0</v>
      </c>
      <c r="I106" s="148"/>
      <c r="J106" s="226">
        <v>0</v>
      </c>
      <c r="K106" s="170"/>
      <c r="L106" s="226">
        <v>0</v>
      </c>
      <c r="M106" s="227"/>
      <c r="W106" s="150"/>
    </row>
    <row r="107" spans="1:23" s="199" customFormat="1" ht="15" customHeight="1" x14ac:dyDescent="0.25">
      <c r="A107" s="259"/>
      <c r="B107" s="260"/>
      <c r="C107" s="175" t="s">
        <v>21</v>
      </c>
      <c r="D107" s="175" t="s">
        <v>3527</v>
      </c>
      <c r="E107" s="193" t="s">
        <v>3229</v>
      </c>
      <c r="F107" s="194" t="s">
        <v>3654</v>
      </c>
      <c r="G107" s="212"/>
      <c r="H107" s="214">
        <v>0</v>
      </c>
      <c r="I107" s="148"/>
      <c r="J107" s="215"/>
      <c r="K107" s="170"/>
      <c r="L107" s="215">
        <v>0</v>
      </c>
      <c r="M107" s="205"/>
      <c r="W107" s="150"/>
    </row>
    <row r="108" spans="1:23" s="199" customFormat="1" ht="15" customHeight="1" x14ac:dyDescent="0.25">
      <c r="A108" s="259"/>
      <c r="B108" s="260"/>
      <c r="C108" s="175" t="s">
        <v>21</v>
      </c>
      <c r="D108" s="175" t="s">
        <v>3527</v>
      </c>
      <c r="E108" s="193" t="s">
        <v>3237</v>
      </c>
      <c r="F108" s="194" t="s">
        <v>3655</v>
      </c>
      <c r="G108" s="212"/>
      <c r="H108" s="214">
        <v>0</v>
      </c>
      <c r="I108" s="148"/>
      <c r="J108" s="215"/>
      <c r="K108" s="170"/>
      <c r="L108" s="215">
        <v>0</v>
      </c>
      <c r="M108" s="205"/>
      <c r="W108" s="150"/>
    </row>
    <row r="109" spans="1:23" s="199" customFormat="1" ht="15" customHeight="1" x14ac:dyDescent="0.25">
      <c r="A109" s="254" t="s">
        <v>3530</v>
      </c>
      <c r="B109" s="255" t="s">
        <v>3526</v>
      </c>
      <c r="C109" s="175" t="s">
        <v>3526</v>
      </c>
      <c r="D109" s="175" t="s">
        <v>21</v>
      </c>
      <c r="E109" s="184" t="s">
        <v>3656</v>
      </c>
      <c r="F109" s="185" t="s">
        <v>3657</v>
      </c>
      <c r="G109" s="186">
        <f>SUM(G110:G113)</f>
        <v>0</v>
      </c>
      <c r="H109" s="187">
        <v>151935.17000000001</v>
      </c>
      <c r="I109" s="148"/>
      <c r="J109" s="189">
        <v>0</v>
      </c>
      <c r="K109" s="170"/>
      <c r="L109" s="189">
        <v>151935.17000000001</v>
      </c>
      <c r="M109" s="181"/>
      <c r="W109" s="150"/>
    </row>
    <row r="110" spans="1:23" s="199" customFormat="1" ht="15" customHeight="1" x14ac:dyDescent="0.25">
      <c r="A110" s="182"/>
      <c r="B110" s="192" t="s">
        <v>3526</v>
      </c>
      <c r="C110" s="175" t="s">
        <v>3526</v>
      </c>
      <c r="D110" s="175" t="s">
        <v>3527</v>
      </c>
      <c r="E110" s="193" t="s">
        <v>3223</v>
      </c>
      <c r="F110" s="194" t="s">
        <v>3658</v>
      </c>
      <c r="G110" s="212"/>
      <c r="H110" s="214">
        <v>0</v>
      </c>
      <c r="I110" s="148"/>
      <c r="J110" s="215"/>
      <c r="K110" s="170"/>
      <c r="L110" s="215">
        <v>0</v>
      </c>
      <c r="M110" s="205"/>
      <c r="W110" s="150"/>
    </row>
    <row r="111" spans="1:23" s="199" customFormat="1" ht="15" customHeight="1" x14ac:dyDescent="0.25">
      <c r="A111" s="182"/>
      <c r="B111" s="192" t="s">
        <v>3526</v>
      </c>
      <c r="C111" s="175" t="s">
        <v>3526</v>
      </c>
      <c r="D111" s="175" t="s">
        <v>3527</v>
      </c>
      <c r="E111" s="193" t="s">
        <v>3243</v>
      </c>
      <c r="F111" s="194" t="s">
        <v>3659</v>
      </c>
      <c r="G111" s="212"/>
      <c r="H111" s="214">
        <v>0</v>
      </c>
      <c r="I111" s="148"/>
      <c r="J111" s="215"/>
      <c r="K111" s="170"/>
      <c r="L111" s="215">
        <v>0</v>
      </c>
      <c r="M111" s="205"/>
      <c r="W111" s="150"/>
    </row>
    <row r="112" spans="1:23" s="199" customFormat="1" ht="15" customHeight="1" x14ac:dyDescent="0.25">
      <c r="A112" s="182"/>
      <c r="B112" s="192" t="s">
        <v>3526</v>
      </c>
      <c r="C112" s="175" t="s">
        <v>3526</v>
      </c>
      <c r="D112" s="175" t="s">
        <v>3527</v>
      </c>
      <c r="E112" s="193" t="s">
        <v>3232</v>
      </c>
      <c r="F112" s="194" t="s">
        <v>3660</v>
      </c>
      <c r="G112" s="212"/>
      <c r="H112" s="214">
        <v>151935.17000000001</v>
      </c>
      <c r="I112" s="148"/>
      <c r="J112" s="215"/>
      <c r="K112" s="170"/>
      <c r="L112" s="215">
        <v>151935.17000000001</v>
      </c>
      <c r="M112" s="205"/>
      <c r="W112" s="150"/>
    </row>
    <row r="113" spans="1:23" s="261" customFormat="1" ht="15" customHeight="1" x14ac:dyDescent="0.25">
      <c r="A113" s="182"/>
      <c r="B113" s="192" t="s">
        <v>3526</v>
      </c>
      <c r="C113" s="175" t="s">
        <v>3526</v>
      </c>
      <c r="D113" s="175" t="s">
        <v>3527</v>
      </c>
      <c r="E113" s="193" t="s">
        <v>3240</v>
      </c>
      <c r="F113" s="194" t="s">
        <v>3661</v>
      </c>
      <c r="G113" s="212"/>
      <c r="H113" s="214">
        <v>0</v>
      </c>
      <c r="I113" s="148"/>
      <c r="J113" s="215"/>
      <c r="K113" s="170"/>
      <c r="L113" s="215">
        <v>0</v>
      </c>
      <c r="M113" s="205"/>
      <c r="W113" s="237"/>
    </row>
    <row r="114" spans="1:23" s="199" customFormat="1" ht="15" customHeight="1" x14ac:dyDescent="0.25">
      <c r="A114" s="182" t="s">
        <v>3530</v>
      </c>
      <c r="B114" s="192"/>
      <c r="C114" s="175" t="s">
        <v>21</v>
      </c>
      <c r="D114" s="175" t="s">
        <v>21</v>
      </c>
      <c r="E114" s="184" t="s">
        <v>3662</v>
      </c>
      <c r="F114" s="185" t="s">
        <v>3663</v>
      </c>
      <c r="G114" s="186">
        <f>SUM(G115:G117)</f>
        <v>0</v>
      </c>
      <c r="H114" s="187">
        <v>533896.78</v>
      </c>
      <c r="I114" s="148"/>
      <c r="J114" s="189">
        <v>0</v>
      </c>
      <c r="K114" s="170"/>
      <c r="L114" s="189">
        <v>533896.78</v>
      </c>
      <c r="M114" s="181"/>
      <c r="W114" s="150"/>
    </row>
    <row r="115" spans="1:23" s="199" customFormat="1" ht="15" customHeight="1" x14ac:dyDescent="0.25">
      <c r="A115" s="182"/>
      <c r="B115" s="192"/>
      <c r="C115" s="175" t="s">
        <v>21</v>
      </c>
      <c r="D115" s="175" t="s">
        <v>3527</v>
      </c>
      <c r="E115" s="193" t="s">
        <v>3226</v>
      </c>
      <c r="F115" s="194" t="s">
        <v>3664</v>
      </c>
      <c r="G115" s="212"/>
      <c r="H115" s="214">
        <v>70000</v>
      </c>
      <c r="I115" s="148"/>
      <c r="J115" s="215"/>
      <c r="K115" s="170"/>
      <c r="L115" s="215">
        <v>70000</v>
      </c>
      <c r="M115" s="205"/>
      <c r="W115" s="150"/>
    </row>
    <row r="116" spans="1:23" s="199" customFormat="1" ht="15" customHeight="1" x14ac:dyDescent="0.25">
      <c r="A116" s="182"/>
      <c r="B116" s="192"/>
      <c r="C116" s="175" t="s">
        <v>21</v>
      </c>
      <c r="D116" s="175" t="s">
        <v>3527</v>
      </c>
      <c r="E116" s="193" t="s">
        <v>3246</v>
      </c>
      <c r="F116" s="194" t="s">
        <v>3665</v>
      </c>
      <c r="G116" s="212"/>
      <c r="H116" s="214">
        <v>0</v>
      </c>
      <c r="I116" s="148"/>
      <c r="J116" s="215"/>
      <c r="K116" s="170"/>
      <c r="L116" s="215">
        <v>0</v>
      </c>
      <c r="M116" s="205"/>
      <c r="W116" s="150"/>
    </row>
    <row r="117" spans="1:23" s="199" customFormat="1" ht="15" customHeight="1" x14ac:dyDescent="0.25">
      <c r="A117" s="182"/>
      <c r="B117" s="192"/>
      <c r="C117" s="175" t="s">
        <v>21</v>
      </c>
      <c r="D117" s="175" t="s">
        <v>3527</v>
      </c>
      <c r="E117" s="193" t="s">
        <v>3211</v>
      </c>
      <c r="F117" s="194" t="s">
        <v>3666</v>
      </c>
      <c r="G117" s="212"/>
      <c r="H117" s="214">
        <v>463896.78</v>
      </c>
      <c r="I117" s="148"/>
      <c r="J117" s="215"/>
      <c r="K117" s="170"/>
      <c r="L117" s="215">
        <v>463896.78</v>
      </c>
      <c r="M117" s="205"/>
      <c r="W117" s="150"/>
    </row>
    <row r="118" spans="1:23" s="199" customFormat="1" ht="15" customHeight="1" x14ac:dyDescent="0.25">
      <c r="A118" s="182" t="s">
        <v>3530</v>
      </c>
      <c r="B118" s="192"/>
      <c r="C118" s="175" t="s">
        <v>21</v>
      </c>
      <c r="D118" s="175" t="s">
        <v>21</v>
      </c>
      <c r="E118" s="184" t="s">
        <v>3667</v>
      </c>
      <c r="F118" s="185" t="s">
        <v>3668</v>
      </c>
      <c r="G118" s="186">
        <f>+G119+G123+G124</f>
        <v>0</v>
      </c>
      <c r="H118" s="187">
        <v>8956373.7799999993</v>
      </c>
      <c r="I118" s="148"/>
      <c r="J118" s="189">
        <v>0</v>
      </c>
      <c r="K118" s="170"/>
      <c r="L118" s="189">
        <v>8956373.7799999993</v>
      </c>
      <c r="M118" s="181"/>
      <c r="W118" s="150"/>
    </row>
    <row r="119" spans="1:23" s="199" customFormat="1" ht="15" customHeight="1" x14ac:dyDescent="0.25">
      <c r="A119" s="182" t="s">
        <v>3530</v>
      </c>
      <c r="B119" s="192"/>
      <c r="C119" s="175" t="s">
        <v>21</v>
      </c>
      <c r="D119" s="175" t="s">
        <v>21</v>
      </c>
      <c r="E119" s="193" t="s">
        <v>3669</v>
      </c>
      <c r="F119" s="194" t="s">
        <v>3670</v>
      </c>
      <c r="G119" s="214">
        <f>SUM(G120:G122)</f>
        <v>0</v>
      </c>
      <c r="H119" s="214">
        <v>8650000</v>
      </c>
      <c r="I119" s="148"/>
      <c r="J119" s="215">
        <v>0</v>
      </c>
      <c r="K119" s="170"/>
      <c r="L119" s="215">
        <v>8650000</v>
      </c>
      <c r="M119" s="205"/>
      <c r="W119" s="150"/>
    </row>
    <row r="120" spans="1:23" s="199" customFormat="1" ht="15" customHeight="1" x14ac:dyDescent="0.25">
      <c r="A120" s="182"/>
      <c r="B120" s="192"/>
      <c r="C120" s="175" t="s">
        <v>21</v>
      </c>
      <c r="D120" s="175" t="s">
        <v>3527</v>
      </c>
      <c r="E120" s="200" t="s">
        <v>3249</v>
      </c>
      <c r="F120" s="201" t="s">
        <v>3671</v>
      </c>
      <c r="G120" s="202"/>
      <c r="H120" s="203">
        <v>0</v>
      </c>
      <c r="I120" s="148"/>
      <c r="J120" s="204"/>
      <c r="K120" s="170"/>
      <c r="L120" s="204">
        <v>0</v>
      </c>
      <c r="M120" s="205"/>
      <c r="W120" s="150"/>
    </row>
    <row r="121" spans="1:23" s="199" customFormat="1" ht="15" customHeight="1" x14ac:dyDescent="0.25">
      <c r="A121" s="182"/>
      <c r="B121" s="192"/>
      <c r="C121" s="175" t="s">
        <v>21</v>
      </c>
      <c r="D121" s="175" t="s">
        <v>3527</v>
      </c>
      <c r="E121" s="200" t="s">
        <v>3252</v>
      </c>
      <c r="F121" s="201" t="s">
        <v>3672</v>
      </c>
      <c r="G121" s="202"/>
      <c r="H121" s="203">
        <v>6106000</v>
      </c>
      <c r="I121" s="148"/>
      <c r="J121" s="204"/>
      <c r="K121" s="170"/>
      <c r="L121" s="204">
        <v>6106000</v>
      </c>
      <c r="M121" s="205"/>
      <c r="W121" s="150"/>
    </row>
    <row r="122" spans="1:23" s="199" customFormat="1" ht="15" customHeight="1" x14ac:dyDescent="0.25">
      <c r="A122" s="182"/>
      <c r="B122" s="192"/>
      <c r="C122" s="175" t="s">
        <v>21</v>
      </c>
      <c r="D122" s="175" t="s">
        <v>3527</v>
      </c>
      <c r="E122" s="200" t="s">
        <v>3255</v>
      </c>
      <c r="F122" s="201" t="s">
        <v>3673</v>
      </c>
      <c r="G122" s="202"/>
      <c r="H122" s="203">
        <v>2544000</v>
      </c>
      <c r="I122" s="148"/>
      <c r="J122" s="204"/>
      <c r="K122" s="170"/>
      <c r="L122" s="204">
        <v>2544000</v>
      </c>
      <c r="M122" s="205"/>
      <c r="W122" s="150"/>
    </row>
    <row r="123" spans="1:23" s="149" customFormat="1" ht="15" customHeight="1" x14ac:dyDescent="0.25">
      <c r="A123" s="218"/>
      <c r="B123" s="219"/>
      <c r="C123" s="175" t="s">
        <v>21</v>
      </c>
      <c r="D123" s="175" t="s">
        <v>3527</v>
      </c>
      <c r="E123" s="193" t="s">
        <v>3258</v>
      </c>
      <c r="F123" s="194" t="s">
        <v>3674</v>
      </c>
      <c r="G123" s="212"/>
      <c r="H123" s="196">
        <v>0</v>
      </c>
      <c r="I123" s="148"/>
      <c r="J123" s="197"/>
      <c r="K123" s="170"/>
      <c r="L123" s="197">
        <v>0</v>
      </c>
      <c r="M123" s="198"/>
      <c r="W123" s="150"/>
    </row>
    <row r="124" spans="1:23" s="149" customFormat="1" ht="15" customHeight="1" x14ac:dyDescent="0.25">
      <c r="A124" s="218"/>
      <c r="B124" s="219"/>
      <c r="C124" s="175" t="s">
        <v>21</v>
      </c>
      <c r="D124" s="175" t="s">
        <v>3527</v>
      </c>
      <c r="E124" s="193" t="s">
        <v>3204</v>
      </c>
      <c r="F124" s="194" t="s">
        <v>3675</v>
      </c>
      <c r="G124" s="212"/>
      <c r="H124" s="196">
        <v>306373.78000000003</v>
      </c>
      <c r="I124" s="148"/>
      <c r="J124" s="197"/>
      <c r="K124" s="170"/>
      <c r="L124" s="197">
        <v>306373.78000000003</v>
      </c>
      <c r="M124" s="198"/>
      <c r="W124" s="150"/>
    </row>
    <row r="125" spans="1:23" s="149" customFormat="1" ht="15" customHeight="1" x14ac:dyDescent="0.25">
      <c r="A125" s="218" t="s">
        <v>3530</v>
      </c>
      <c r="B125" s="219"/>
      <c r="C125" s="175" t="s">
        <v>21</v>
      </c>
      <c r="D125" s="175" t="s">
        <v>21</v>
      </c>
      <c r="E125" s="228" t="s">
        <v>3676</v>
      </c>
      <c r="F125" s="229" t="s">
        <v>3677</v>
      </c>
      <c r="G125" s="230">
        <f>SUM(G126:G128)</f>
        <v>0</v>
      </c>
      <c r="H125" s="231">
        <v>3348955.41</v>
      </c>
      <c r="I125" s="148"/>
      <c r="J125" s="180">
        <v>0</v>
      </c>
      <c r="K125" s="170"/>
      <c r="L125" s="180">
        <v>3348955.41</v>
      </c>
      <c r="M125" s="181"/>
      <c r="W125" s="150"/>
    </row>
    <row r="126" spans="1:23" s="149" customFormat="1" ht="15" customHeight="1" x14ac:dyDescent="0.25">
      <c r="A126" s="218"/>
      <c r="B126" s="219"/>
      <c r="C126" s="175" t="s">
        <v>21</v>
      </c>
      <c r="D126" s="175" t="s">
        <v>3527</v>
      </c>
      <c r="E126" s="184" t="s">
        <v>3264</v>
      </c>
      <c r="F126" s="262" t="s">
        <v>3678</v>
      </c>
      <c r="G126" s="263"/>
      <c r="H126" s="264">
        <v>3323955.41</v>
      </c>
      <c r="I126" s="148"/>
      <c r="J126" s="265"/>
      <c r="K126" s="170"/>
      <c r="L126" s="265">
        <v>3323955.41</v>
      </c>
      <c r="M126" s="205"/>
      <c r="W126" s="150"/>
    </row>
    <row r="127" spans="1:23" s="199" customFormat="1" ht="15" customHeight="1" x14ac:dyDescent="0.25">
      <c r="A127" s="182"/>
      <c r="B127" s="192"/>
      <c r="C127" s="175" t="s">
        <v>21</v>
      </c>
      <c r="D127" s="175" t="s">
        <v>3527</v>
      </c>
      <c r="E127" s="184" t="s">
        <v>3267</v>
      </c>
      <c r="F127" s="262" t="s">
        <v>3679</v>
      </c>
      <c r="G127" s="263"/>
      <c r="H127" s="264">
        <v>0</v>
      </c>
      <c r="I127" s="148"/>
      <c r="J127" s="265"/>
      <c r="K127" s="170"/>
      <c r="L127" s="265">
        <v>0</v>
      </c>
      <c r="M127" s="205"/>
      <c r="W127" s="150"/>
    </row>
    <row r="128" spans="1:23" s="199" customFormat="1" ht="15" customHeight="1" x14ac:dyDescent="0.25">
      <c r="A128" s="182"/>
      <c r="B128" s="192"/>
      <c r="C128" s="175" t="s">
        <v>21</v>
      </c>
      <c r="D128" s="175" t="s">
        <v>3527</v>
      </c>
      <c r="E128" s="184" t="s">
        <v>3270</v>
      </c>
      <c r="F128" s="262" t="s">
        <v>3680</v>
      </c>
      <c r="G128" s="263"/>
      <c r="H128" s="264">
        <v>25000</v>
      </c>
      <c r="I128" s="148"/>
      <c r="J128" s="265"/>
      <c r="K128" s="170"/>
      <c r="L128" s="265">
        <v>25000</v>
      </c>
      <c r="M128" s="205"/>
      <c r="W128" s="150"/>
    </row>
    <row r="129" spans="1:23" s="199" customFormat="1" ht="15" customHeight="1" x14ac:dyDescent="0.25">
      <c r="A129" s="182" t="s">
        <v>3530</v>
      </c>
      <c r="B129" s="192"/>
      <c r="C129" s="175" t="s">
        <v>21</v>
      </c>
      <c r="D129" s="175" t="s">
        <v>21</v>
      </c>
      <c r="E129" s="228" t="s">
        <v>3681</v>
      </c>
      <c r="F129" s="229" t="s">
        <v>3682</v>
      </c>
      <c r="G129" s="234">
        <f>SUM(G130:G135)</f>
        <v>0</v>
      </c>
      <c r="H129" s="231">
        <v>12879431.18</v>
      </c>
      <c r="I129" s="148"/>
      <c r="J129" s="180">
        <v>0</v>
      </c>
      <c r="K129" s="170"/>
      <c r="L129" s="180">
        <v>12879431.18</v>
      </c>
      <c r="M129" s="181"/>
      <c r="W129" s="150"/>
    </row>
    <row r="130" spans="1:23" s="199" customFormat="1" ht="15" customHeight="1" x14ac:dyDescent="0.25">
      <c r="A130" s="182"/>
      <c r="B130" s="192"/>
      <c r="C130" s="175" t="s">
        <v>21</v>
      </c>
      <c r="D130" s="175" t="s">
        <v>3527</v>
      </c>
      <c r="E130" s="184" t="s">
        <v>3280</v>
      </c>
      <c r="F130" s="262" t="s">
        <v>3683</v>
      </c>
      <c r="G130" s="263"/>
      <c r="H130" s="264">
        <v>1880859.38</v>
      </c>
      <c r="I130" s="148"/>
      <c r="J130" s="265"/>
      <c r="K130" s="170"/>
      <c r="L130" s="265">
        <v>1880859.38</v>
      </c>
      <c r="M130" s="205"/>
      <c r="W130" s="150"/>
    </row>
    <row r="131" spans="1:23" s="199" customFormat="1" ht="15" customHeight="1" x14ac:dyDescent="0.25">
      <c r="A131" s="182"/>
      <c r="B131" s="192"/>
      <c r="C131" s="175" t="s">
        <v>21</v>
      </c>
      <c r="D131" s="175" t="s">
        <v>3527</v>
      </c>
      <c r="E131" s="184" t="s">
        <v>3277</v>
      </c>
      <c r="F131" s="262" t="s">
        <v>3684</v>
      </c>
      <c r="G131" s="263"/>
      <c r="H131" s="264">
        <v>1314911.29</v>
      </c>
      <c r="I131" s="148"/>
      <c r="J131" s="265"/>
      <c r="K131" s="170"/>
      <c r="L131" s="265">
        <v>1314911.29</v>
      </c>
      <c r="M131" s="205"/>
      <c r="W131" s="150"/>
    </row>
    <row r="132" spans="1:23" s="199" customFormat="1" ht="15" customHeight="1" x14ac:dyDescent="0.25">
      <c r="A132" s="182"/>
      <c r="B132" s="192"/>
      <c r="C132" s="175" t="s">
        <v>21</v>
      </c>
      <c r="D132" s="175" t="s">
        <v>3527</v>
      </c>
      <c r="E132" s="184" t="s">
        <v>3283</v>
      </c>
      <c r="F132" s="262" t="s">
        <v>3685</v>
      </c>
      <c r="G132" s="263"/>
      <c r="H132" s="264">
        <v>0</v>
      </c>
      <c r="I132" s="148"/>
      <c r="J132" s="265"/>
      <c r="K132" s="170"/>
      <c r="L132" s="265">
        <v>0</v>
      </c>
      <c r="M132" s="205"/>
      <c r="W132" s="150"/>
    </row>
    <row r="133" spans="1:23" s="199" customFormat="1" ht="15" customHeight="1" x14ac:dyDescent="0.25">
      <c r="A133" s="182"/>
      <c r="B133" s="192"/>
      <c r="C133" s="175" t="s">
        <v>21</v>
      </c>
      <c r="D133" s="175" t="s">
        <v>3527</v>
      </c>
      <c r="E133" s="184" t="s">
        <v>3286</v>
      </c>
      <c r="F133" s="262" t="s">
        <v>3686</v>
      </c>
      <c r="G133" s="263"/>
      <c r="H133" s="264">
        <v>5297915.26</v>
      </c>
      <c r="I133" s="148"/>
      <c r="J133" s="265"/>
      <c r="K133" s="170"/>
      <c r="L133" s="265">
        <v>5297915.26</v>
      </c>
      <c r="M133" s="205"/>
      <c r="W133" s="150"/>
    </row>
    <row r="134" spans="1:23" s="199" customFormat="1" ht="15" customHeight="1" x14ac:dyDescent="0.25">
      <c r="A134" s="182"/>
      <c r="B134" s="192"/>
      <c r="C134" s="175" t="s">
        <v>21</v>
      </c>
      <c r="D134" s="175" t="s">
        <v>3527</v>
      </c>
      <c r="E134" s="184" t="s">
        <v>3289</v>
      </c>
      <c r="F134" s="262" t="s">
        <v>3687</v>
      </c>
      <c r="G134" s="263"/>
      <c r="H134" s="264">
        <v>0</v>
      </c>
      <c r="I134" s="148"/>
      <c r="J134" s="265"/>
      <c r="K134" s="170"/>
      <c r="L134" s="265">
        <v>0</v>
      </c>
      <c r="M134" s="205"/>
      <c r="W134" s="150"/>
    </row>
    <row r="135" spans="1:23" s="199" customFormat="1" ht="15" customHeight="1" x14ac:dyDescent="0.25">
      <c r="A135" s="182"/>
      <c r="B135" s="192"/>
      <c r="C135" s="175" t="s">
        <v>21</v>
      </c>
      <c r="D135" s="175" t="s">
        <v>3527</v>
      </c>
      <c r="E135" s="184" t="s">
        <v>3292</v>
      </c>
      <c r="F135" s="262" t="s">
        <v>3688</v>
      </c>
      <c r="G135" s="263"/>
      <c r="H135" s="264">
        <v>4385745.25</v>
      </c>
      <c r="I135" s="148"/>
      <c r="J135" s="265"/>
      <c r="K135" s="170"/>
      <c r="L135" s="265">
        <v>4385745.25</v>
      </c>
      <c r="M135" s="205"/>
      <c r="W135" s="150"/>
    </row>
    <row r="136" spans="1:23" s="199" customFormat="1" ht="15" customHeight="1" x14ac:dyDescent="0.25">
      <c r="A136" s="182"/>
      <c r="B136" s="192"/>
      <c r="C136" s="175" t="s">
        <v>21</v>
      </c>
      <c r="D136" s="175" t="s">
        <v>3527</v>
      </c>
      <c r="E136" s="228" t="s">
        <v>3297</v>
      </c>
      <c r="F136" s="229" t="s">
        <v>3689</v>
      </c>
      <c r="G136" s="266"/>
      <c r="H136" s="235">
        <v>0</v>
      </c>
      <c r="I136" s="148"/>
      <c r="J136" s="236"/>
      <c r="K136" s="170"/>
      <c r="L136" s="236">
        <v>0</v>
      </c>
      <c r="M136" s="205"/>
      <c r="W136" s="150"/>
    </row>
    <row r="137" spans="1:23" s="199" customFormat="1" ht="15" customHeight="1" x14ac:dyDescent="0.25">
      <c r="A137" s="182" t="s">
        <v>3530</v>
      </c>
      <c r="B137" s="192"/>
      <c r="C137" s="175" t="s">
        <v>21</v>
      </c>
      <c r="D137" s="175" t="s">
        <v>21</v>
      </c>
      <c r="E137" s="228" t="s">
        <v>3690</v>
      </c>
      <c r="F137" s="229" t="s">
        <v>3691</v>
      </c>
      <c r="G137" s="230">
        <f>SUM(G138:G140)</f>
        <v>0</v>
      </c>
      <c r="H137" s="231">
        <v>709278.84</v>
      </c>
      <c r="I137" s="148"/>
      <c r="J137" s="180">
        <v>0</v>
      </c>
      <c r="K137" s="170"/>
      <c r="L137" s="180">
        <v>709278.84</v>
      </c>
      <c r="M137" s="181"/>
      <c r="W137" s="150"/>
    </row>
    <row r="138" spans="1:23" s="199" customFormat="1" ht="15" customHeight="1" x14ac:dyDescent="0.25">
      <c r="A138" s="182"/>
      <c r="B138" s="192"/>
      <c r="C138" s="175" t="s">
        <v>21</v>
      </c>
      <c r="D138" s="175" t="s">
        <v>3527</v>
      </c>
      <c r="E138" s="184" t="s">
        <v>3149</v>
      </c>
      <c r="F138" s="262" t="s">
        <v>3692</v>
      </c>
      <c r="G138" s="263"/>
      <c r="H138" s="264">
        <v>556927.47</v>
      </c>
      <c r="I138" s="148"/>
      <c r="J138" s="265"/>
      <c r="K138" s="170"/>
      <c r="L138" s="265">
        <v>556927.47</v>
      </c>
      <c r="M138" s="205"/>
      <c r="W138" s="150"/>
    </row>
    <row r="139" spans="1:23" s="199" customFormat="1" ht="15" customHeight="1" x14ac:dyDescent="0.25">
      <c r="A139" s="182"/>
      <c r="B139" s="192"/>
      <c r="C139" s="175" t="s">
        <v>21</v>
      </c>
      <c r="D139" s="175" t="s">
        <v>3527</v>
      </c>
      <c r="E139" s="184" t="s">
        <v>3152</v>
      </c>
      <c r="F139" s="262" t="s">
        <v>3693</v>
      </c>
      <c r="G139" s="263"/>
      <c r="H139" s="264">
        <v>148498.72</v>
      </c>
      <c r="I139" s="148"/>
      <c r="J139" s="265"/>
      <c r="K139" s="170"/>
      <c r="L139" s="265">
        <v>148498.72</v>
      </c>
      <c r="M139" s="205"/>
      <c r="W139" s="150"/>
    </row>
    <row r="140" spans="1:23" s="199" customFormat="1" ht="15" customHeight="1" x14ac:dyDescent="0.25">
      <c r="A140" s="182"/>
      <c r="B140" s="192"/>
      <c r="C140" s="175" t="s">
        <v>21</v>
      </c>
      <c r="D140" s="175" t="s">
        <v>3527</v>
      </c>
      <c r="E140" s="184" t="s">
        <v>3163</v>
      </c>
      <c r="F140" s="262" t="s">
        <v>3694</v>
      </c>
      <c r="G140" s="263"/>
      <c r="H140" s="264">
        <v>3852.65</v>
      </c>
      <c r="I140" s="148"/>
      <c r="J140" s="265"/>
      <c r="K140" s="170"/>
      <c r="L140" s="265">
        <v>3852.65</v>
      </c>
      <c r="M140" s="205"/>
      <c r="W140" s="150"/>
    </row>
    <row r="141" spans="1:23" s="199" customFormat="1" ht="20.100000000000001" customHeight="1" thickBot="1" x14ac:dyDescent="0.3">
      <c r="A141" s="182" t="s">
        <v>3530</v>
      </c>
      <c r="B141" s="192"/>
      <c r="C141" s="175" t="s">
        <v>21</v>
      </c>
      <c r="D141" s="175" t="s">
        <v>21</v>
      </c>
      <c r="E141" s="267" t="s">
        <v>3695</v>
      </c>
      <c r="F141" s="268" t="s">
        <v>3696</v>
      </c>
      <c r="G141" s="269">
        <v>0</v>
      </c>
      <c r="H141" s="270">
        <v>847882159.17000008</v>
      </c>
      <c r="I141" s="148"/>
      <c r="J141" s="271">
        <v>578801.22</v>
      </c>
      <c r="K141" s="170"/>
      <c r="L141" s="271">
        <v>847303357.95000005</v>
      </c>
      <c r="M141" s="272"/>
      <c r="W141" s="150"/>
    </row>
    <row r="142" spans="1:23" s="199" customFormat="1" ht="20.100000000000001" customHeight="1" thickBot="1" x14ac:dyDescent="0.3">
      <c r="A142" s="273"/>
      <c r="B142" s="273"/>
      <c r="C142" s="175" t="s">
        <v>21</v>
      </c>
      <c r="D142" s="175" t="s">
        <v>21</v>
      </c>
      <c r="E142" s="274"/>
      <c r="F142" s="275"/>
      <c r="G142" s="276"/>
      <c r="H142" s="277"/>
      <c r="I142" s="261"/>
      <c r="J142" s="278"/>
      <c r="K142" s="279"/>
      <c r="L142" s="278">
        <v>0</v>
      </c>
      <c r="M142" s="277"/>
      <c r="W142" s="150"/>
    </row>
    <row r="143" spans="1:23" s="199" customFormat="1" ht="20.100000000000001" customHeight="1" x14ac:dyDescent="0.25">
      <c r="A143" s="182"/>
      <c r="B143" s="192"/>
      <c r="C143" s="175" t="s">
        <v>21</v>
      </c>
      <c r="D143" s="175" t="s">
        <v>21</v>
      </c>
      <c r="E143" s="280"/>
      <c r="F143" s="281" t="s">
        <v>3697</v>
      </c>
      <c r="G143" s="282"/>
      <c r="H143" s="283"/>
      <c r="I143" s="148"/>
      <c r="J143" s="204"/>
      <c r="K143" s="170"/>
      <c r="L143" s="204">
        <v>0</v>
      </c>
      <c r="M143" s="205"/>
      <c r="W143" s="150"/>
    </row>
    <row r="144" spans="1:23" s="199" customFormat="1" ht="15" customHeight="1" x14ac:dyDescent="0.25">
      <c r="A144" s="182" t="s">
        <v>3530</v>
      </c>
      <c r="B144" s="192"/>
      <c r="C144" s="175" t="s">
        <v>21</v>
      </c>
      <c r="D144" s="175" t="s">
        <v>21</v>
      </c>
      <c r="E144" s="284" t="s">
        <v>3698</v>
      </c>
      <c r="F144" s="285" t="s">
        <v>3699</v>
      </c>
      <c r="G144" s="231">
        <f>+G145+G176</f>
        <v>0</v>
      </c>
      <c r="H144" s="231">
        <v>149154310.19000003</v>
      </c>
      <c r="I144" s="231"/>
      <c r="J144" s="231">
        <v>0</v>
      </c>
      <c r="K144" s="170"/>
      <c r="L144" s="180">
        <v>149154310.19000003</v>
      </c>
      <c r="M144" s="181"/>
      <c r="W144" s="150"/>
    </row>
    <row r="145" spans="1:23" s="199" customFormat="1" ht="15" customHeight="1" x14ac:dyDescent="0.25">
      <c r="A145" s="182" t="s">
        <v>3530</v>
      </c>
      <c r="B145" s="192"/>
      <c r="C145" s="175" t="s">
        <v>21</v>
      </c>
      <c r="D145" s="175" t="s">
        <v>21</v>
      </c>
      <c r="E145" s="286" t="s">
        <v>3700</v>
      </c>
      <c r="F145" s="287" t="s">
        <v>3701</v>
      </c>
      <c r="G145" s="225">
        <f>+G146+G154+G158+SUM(G162:G167)</f>
        <v>0</v>
      </c>
      <c r="H145" s="225">
        <v>146907520.85000002</v>
      </c>
      <c r="I145" s="148"/>
      <c r="J145" s="225">
        <v>0</v>
      </c>
      <c r="K145" s="170"/>
      <c r="L145" s="226">
        <v>146907520.85000002</v>
      </c>
      <c r="M145" s="227"/>
      <c r="U145" s="288"/>
      <c r="W145" s="150"/>
    </row>
    <row r="146" spans="1:23" s="199" customFormat="1" ht="15" customHeight="1" x14ac:dyDescent="0.25">
      <c r="A146" s="182" t="s">
        <v>3530</v>
      </c>
      <c r="B146" s="192"/>
      <c r="C146" s="175" t="s">
        <v>21</v>
      </c>
      <c r="D146" s="175" t="s">
        <v>21</v>
      </c>
      <c r="E146" s="289" t="s">
        <v>3702</v>
      </c>
      <c r="F146" s="290" t="s">
        <v>3703</v>
      </c>
      <c r="G146" s="196">
        <f>SUM(G147:G153)</f>
        <v>0</v>
      </c>
      <c r="H146" s="196">
        <v>96182280.079999998</v>
      </c>
      <c r="I146" s="148"/>
      <c r="J146" s="196">
        <v>0</v>
      </c>
      <c r="K146" s="170"/>
      <c r="L146" s="197">
        <v>96182280.079999998</v>
      </c>
      <c r="M146" s="198"/>
      <c r="W146" s="150"/>
    </row>
    <row r="147" spans="1:23" s="149" customFormat="1" ht="15" customHeight="1" x14ac:dyDescent="0.25">
      <c r="A147" s="218"/>
      <c r="B147" s="219"/>
      <c r="C147" s="175" t="s">
        <v>21</v>
      </c>
      <c r="D147" s="175" t="s">
        <v>3527</v>
      </c>
      <c r="E147" s="291" t="s">
        <v>15</v>
      </c>
      <c r="F147" s="292" t="s">
        <v>3704</v>
      </c>
      <c r="G147" s="202"/>
      <c r="H147" s="264">
        <v>93507794.760000005</v>
      </c>
      <c r="I147" s="148"/>
      <c r="J147" s="265"/>
      <c r="K147" s="170"/>
      <c r="L147" s="265">
        <v>93507794.760000005</v>
      </c>
      <c r="M147" s="205"/>
      <c r="W147" s="150"/>
    </row>
    <row r="148" spans="1:23" s="149" customFormat="1" ht="15" customHeight="1" x14ac:dyDescent="0.25">
      <c r="A148" s="218"/>
      <c r="B148" s="219"/>
      <c r="C148" s="175" t="s">
        <v>21</v>
      </c>
      <c r="D148" s="175" t="s">
        <v>3527</v>
      </c>
      <c r="E148" s="291" t="s">
        <v>50</v>
      </c>
      <c r="F148" s="292" t="s">
        <v>3705</v>
      </c>
      <c r="G148" s="202"/>
      <c r="H148" s="264">
        <v>752652.1</v>
      </c>
      <c r="I148" s="148"/>
      <c r="J148" s="265"/>
      <c r="K148" s="170"/>
      <c r="L148" s="265">
        <v>752652.1</v>
      </c>
      <c r="M148" s="205"/>
      <c r="W148" s="150"/>
    </row>
    <row r="149" spans="1:23" s="149" customFormat="1" ht="15" customHeight="1" x14ac:dyDescent="0.25">
      <c r="A149" s="218"/>
      <c r="B149" s="219"/>
      <c r="C149" s="175" t="s">
        <v>21</v>
      </c>
      <c r="D149" s="175" t="s">
        <v>3527</v>
      </c>
      <c r="E149" s="291" t="s">
        <v>61</v>
      </c>
      <c r="F149" s="292" t="s">
        <v>3706</v>
      </c>
      <c r="G149" s="202"/>
      <c r="H149" s="264">
        <v>1921276.72</v>
      </c>
      <c r="I149" s="148"/>
      <c r="J149" s="265"/>
      <c r="K149" s="170"/>
      <c r="L149" s="265">
        <v>1921276.72</v>
      </c>
      <c r="M149" s="205"/>
      <c r="W149" s="150"/>
    </row>
    <row r="150" spans="1:23" s="149" customFormat="1" ht="15" customHeight="1" x14ac:dyDescent="0.25">
      <c r="A150" s="182" t="s">
        <v>3530</v>
      </c>
      <c r="B150" s="192"/>
      <c r="C150" s="175" t="s">
        <v>21</v>
      </c>
      <c r="D150" s="175" t="s">
        <v>21</v>
      </c>
      <c r="E150" s="291" t="s">
        <v>3707</v>
      </c>
      <c r="F150" s="292" t="s">
        <v>3708</v>
      </c>
      <c r="G150" s="202"/>
      <c r="H150" s="203">
        <v>0</v>
      </c>
      <c r="I150" s="148"/>
      <c r="J150" s="204">
        <v>0</v>
      </c>
      <c r="K150" s="170"/>
      <c r="L150" s="204">
        <v>0</v>
      </c>
      <c r="M150" s="205"/>
      <c r="W150" s="150"/>
    </row>
    <row r="151" spans="1:23" s="148" customFormat="1" ht="15" customHeight="1" x14ac:dyDescent="0.25">
      <c r="A151" s="218"/>
      <c r="B151" s="219" t="s">
        <v>3526</v>
      </c>
      <c r="C151" s="175" t="s">
        <v>3526</v>
      </c>
      <c r="D151" s="175" t="s">
        <v>3527</v>
      </c>
      <c r="E151" s="291" t="s">
        <v>83</v>
      </c>
      <c r="F151" s="292" t="s">
        <v>3709</v>
      </c>
      <c r="G151" s="202"/>
      <c r="H151" s="264">
        <v>0</v>
      </c>
      <c r="J151" s="265"/>
      <c r="K151" s="170"/>
      <c r="L151" s="265">
        <v>0</v>
      </c>
      <c r="M151" s="205"/>
      <c r="W151" s="237"/>
    </row>
    <row r="152" spans="1:23" s="148" customFormat="1" ht="15" customHeight="1" x14ac:dyDescent="0.25">
      <c r="A152" s="218"/>
      <c r="B152" s="219" t="s">
        <v>18</v>
      </c>
      <c r="C152" s="175" t="s">
        <v>18</v>
      </c>
      <c r="D152" s="175" t="s">
        <v>3527</v>
      </c>
      <c r="E152" s="291" t="s">
        <v>86</v>
      </c>
      <c r="F152" s="292" t="s">
        <v>3710</v>
      </c>
      <c r="G152" s="202"/>
      <c r="H152" s="264">
        <v>0</v>
      </c>
      <c r="J152" s="265"/>
      <c r="K152" s="170"/>
      <c r="L152" s="265">
        <v>0</v>
      </c>
      <c r="M152" s="205"/>
      <c r="W152" s="237"/>
    </row>
    <row r="153" spans="1:23" s="148" customFormat="1" ht="15" customHeight="1" x14ac:dyDescent="0.25">
      <c r="A153" s="218"/>
      <c r="B153" s="219"/>
      <c r="C153" s="175" t="s">
        <v>21</v>
      </c>
      <c r="D153" s="175" t="s">
        <v>3527</v>
      </c>
      <c r="E153" s="291" t="s">
        <v>89</v>
      </c>
      <c r="F153" s="292" t="s">
        <v>3711</v>
      </c>
      <c r="G153" s="202"/>
      <c r="H153" s="264">
        <v>556.5</v>
      </c>
      <c r="J153" s="265"/>
      <c r="K153" s="170"/>
      <c r="L153" s="265">
        <v>556.5</v>
      </c>
      <c r="M153" s="205"/>
      <c r="W153" s="237"/>
    </row>
    <row r="154" spans="1:23" s="199" customFormat="1" ht="15" customHeight="1" x14ac:dyDescent="0.25">
      <c r="A154" s="182" t="s">
        <v>3530</v>
      </c>
      <c r="B154" s="192"/>
      <c r="C154" s="175" t="s">
        <v>21</v>
      </c>
      <c r="D154" s="175" t="s">
        <v>21</v>
      </c>
      <c r="E154" s="289" t="s">
        <v>3712</v>
      </c>
      <c r="F154" s="290" t="s">
        <v>3713</v>
      </c>
      <c r="G154" s="196">
        <f>SUM(G155:G157)</f>
        <v>0</v>
      </c>
      <c r="H154" s="196">
        <v>15797</v>
      </c>
      <c r="I154" s="148"/>
      <c r="J154" s="197">
        <v>0</v>
      </c>
      <c r="K154" s="170"/>
      <c r="L154" s="197">
        <v>15797</v>
      </c>
      <c r="M154" s="198"/>
      <c r="W154" s="150"/>
    </row>
    <row r="155" spans="1:23" s="199" customFormat="1" ht="15" customHeight="1" x14ac:dyDescent="0.25">
      <c r="A155" s="182"/>
      <c r="B155" s="192" t="s">
        <v>3526</v>
      </c>
      <c r="C155" s="175" t="s">
        <v>3526</v>
      </c>
      <c r="D155" s="175" t="s">
        <v>3527</v>
      </c>
      <c r="E155" s="291" t="s">
        <v>1066</v>
      </c>
      <c r="F155" s="292" t="s">
        <v>3714</v>
      </c>
      <c r="G155" s="202"/>
      <c r="H155" s="264">
        <v>15797</v>
      </c>
      <c r="I155" s="148"/>
      <c r="J155" s="265"/>
      <c r="K155" s="170"/>
      <c r="L155" s="265">
        <v>15797</v>
      </c>
      <c r="M155" s="205"/>
      <c r="W155" s="150"/>
    </row>
    <row r="156" spans="1:23" s="199" customFormat="1" ht="15" customHeight="1" x14ac:dyDescent="0.25">
      <c r="A156" s="182"/>
      <c r="B156" s="192" t="s">
        <v>18</v>
      </c>
      <c r="C156" s="175" t="s">
        <v>18</v>
      </c>
      <c r="D156" s="175" t="s">
        <v>3527</v>
      </c>
      <c r="E156" s="291" t="s">
        <v>1099</v>
      </c>
      <c r="F156" s="292" t="s">
        <v>3715</v>
      </c>
      <c r="G156" s="202"/>
      <c r="H156" s="264">
        <v>0</v>
      </c>
      <c r="I156" s="148"/>
      <c r="J156" s="265"/>
      <c r="K156" s="170"/>
      <c r="L156" s="265">
        <v>0</v>
      </c>
      <c r="M156" s="205"/>
      <c r="W156" s="150"/>
    </row>
    <row r="157" spans="1:23" s="199" customFormat="1" ht="15" customHeight="1" x14ac:dyDescent="0.25">
      <c r="A157" s="182"/>
      <c r="B157" s="192"/>
      <c r="C157" s="175" t="s">
        <v>21</v>
      </c>
      <c r="D157" s="175" t="s">
        <v>3527</v>
      </c>
      <c r="E157" s="291" t="s">
        <v>202</v>
      </c>
      <c r="F157" s="292" t="s">
        <v>3716</v>
      </c>
      <c r="G157" s="202"/>
      <c r="H157" s="264">
        <v>0</v>
      </c>
      <c r="I157" s="148"/>
      <c r="J157" s="265"/>
      <c r="K157" s="170"/>
      <c r="L157" s="265">
        <v>0</v>
      </c>
      <c r="M157" s="205"/>
      <c r="W157" s="150"/>
    </row>
    <row r="158" spans="1:23" s="199" customFormat="1" ht="15" customHeight="1" x14ac:dyDescent="0.25">
      <c r="A158" s="182" t="s">
        <v>3530</v>
      </c>
      <c r="B158" s="192"/>
      <c r="C158" s="175" t="s">
        <v>21</v>
      </c>
      <c r="D158" s="175" t="s">
        <v>21</v>
      </c>
      <c r="E158" s="289" t="s">
        <v>3717</v>
      </c>
      <c r="F158" s="290" t="s">
        <v>3718</v>
      </c>
      <c r="G158" s="195">
        <f>SUM(G159:G161)</f>
        <v>0</v>
      </c>
      <c r="H158" s="196">
        <v>44643284.780000001</v>
      </c>
      <c r="I158" s="261"/>
      <c r="J158" s="197">
        <v>0</v>
      </c>
      <c r="K158" s="170"/>
      <c r="L158" s="197">
        <v>44643284.780000001</v>
      </c>
      <c r="M158" s="198"/>
      <c r="W158" s="150"/>
    </row>
    <row r="159" spans="1:23" s="199" customFormat="1" ht="15" customHeight="1" x14ac:dyDescent="0.25">
      <c r="A159" s="182"/>
      <c r="B159" s="192"/>
      <c r="C159" s="175" t="s">
        <v>21</v>
      </c>
      <c r="D159" s="175" t="s">
        <v>3527</v>
      </c>
      <c r="E159" s="291" t="s">
        <v>126</v>
      </c>
      <c r="F159" s="292" t="s">
        <v>3719</v>
      </c>
      <c r="G159" s="202"/>
      <c r="H159" s="203">
        <v>30603943.48</v>
      </c>
      <c r="I159" s="148"/>
      <c r="J159" s="204"/>
      <c r="K159" s="170"/>
      <c r="L159" s="204">
        <v>30603943.48</v>
      </c>
      <c r="M159" s="205"/>
      <c r="W159" s="293"/>
    </row>
    <row r="160" spans="1:23" s="199" customFormat="1" ht="15" customHeight="1" x14ac:dyDescent="0.25">
      <c r="A160" s="182"/>
      <c r="B160" s="192"/>
      <c r="C160" s="175" t="s">
        <v>21</v>
      </c>
      <c r="D160" s="175" t="s">
        <v>3527</v>
      </c>
      <c r="E160" s="291" t="s">
        <v>164</v>
      </c>
      <c r="F160" s="292" t="s">
        <v>3720</v>
      </c>
      <c r="G160" s="202"/>
      <c r="H160" s="203">
        <v>3291390.35</v>
      </c>
      <c r="I160" s="148"/>
      <c r="J160" s="204"/>
      <c r="K160" s="170"/>
      <c r="L160" s="204">
        <v>3291390.35</v>
      </c>
      <c r="M160" s="205"/>
      <c r="W160" s="150"/>
    </row>
    <row r="161" spans="1:23" s="199" customFormat="1" ht="15" customHeight="1" x14ac:dyDescent="0.25">
      <c r="A161" s="182"/>
      <c r="B161" s="192"/>
      <c r="C161" s="175" t="s">
        <v>21</v>
      </c>
      <c r="D161" s="175" t="s">
        <v>3527</v>
      </c>
      <c r="E161" s="291" t="s">
        <v>107</v>
      </c>
      <c r="F161" s="292" t="s">
        <v>3721</v>
      </c>
      <c r="G161" s="202"/>
      <c r="H161" s="203">
        <v>10747950.949999999</v>
      </c>
      <c r="I161" s="148"/>
      <c r="J161" s="204"/>
      <c r="K161" s="170"/>
      <c r="L161" s="204">
        <v>10747950.949999999</v>
      </c>
      <c r="M161" s="205"/>
      <c r="W161" s="150"/>
    </row>
    <row r="162" spans="1:23" s="199" customFormat="1" ht="15" customHeight="1" x14ac:dyDescent="0.25">
      <c r="A162" s="182"/>
      <c r="B162" s="192"/>
      <c r="C162" s="175" t="s">
        <v>21</v>
      </c>
      <c r="D162" s="175" t="s">
        <v>3527</v>
      </c>
      <c r="E162" s="289" t="s">
        <v>77</v>
      </c>
      <c r="F162" s="290" t="s">
        <v>3722</v>
      </c>
      <c r="G162" s="212"/>
      <c r="H162" s="214">
        <v>727569.69</v>
      </c>
      <c r="I162" s="261"/>
      <c r="J162" s="215"/>
      <c r="K162" s="170"/>
      <c r="L162" s="215">
        <v>727569.69</v>
      </c>
      <c r="M162" s="205"/>
      <c r="W162" s="150"/>
    </row>
    <row r="163" spans="1:23" s="199" customFormat="1" ht="15" customHeight="1" x14ac:dyDescent="0.25">
      <c r="A163" s="182"/>
      <c r="B163" s="192"/>
      <c r="C163" s="175" t="s">
        <v>21</v>
      </c>
      <c r="D163" s="175" t="s">
        <v>3527</v>
      </c>
      <c r="E163" s="289" t="s">
        <v>96</v>
      </c>
      <c r="F163" s="290" t="s">
        <v>3723</v>
      </c>
      <c r="G163" s="212"/>
      <c r="H163" s="214">
        <v>4819446.53</v>
      </c>
      <c r="I163" s="261"/>
      <c r="J163" s="215"/>
      <c r="K163" s="170"/>
      <c r="L163" s="215">
        <v>4819446.53</v>
      </c>
      <c r="M163" s="205"/>
      <c r="W163" s="150"/>
    </row>
    <row r="164" spans="1:23" s="199" customFormat="1" ht="15" customHeight="1" x14ac:dyDescent="0.25">
      <c r="A164" s="182"/>
      <c r="B164" s="192"/>
      <c r="C164" s="175" t="s">
        <v>21</v>
      </c>
      <c r="D164" s="175" t="s">
        <v>3527</v>
      </c>
      <c r="E164" s="289" t="s">
        <v>118</v>
      </c>
      <c r="F164" s="290" t="s">
        <v>3724</v>
      </c>
      <c r="G164" s="212"/>
      <c r="H164" s="214">
        <v>0</v>
      </c>
      <c r="I164" s="261"/>
      <c r="J164" s="215"/>
      <c r="K164" s="170"/>
      <c r="L164" s="215">
        <v>0</v>
      </c>
      <c r="M164" s="205"/>
      <c r="W164" s="150"/>
    </row>
    <row r="165" spans="1:23" s="199" customFormat="1" ht="15" customHeight="1" x14ac:dyDescent="0.25">
      <c r="A165" s="182"/>
      <c r="B165" s="192"/>
      <c r="C165" s="175" t="s">
        <v>21</v>
      </c>
      <c r="D165" s="175" t="s">
        <v>3527</v>
      </c>
      <c r="E165" s="289" t="s">
        <v>190</v>
      </c>
      <c r="F165" s="290" t="s">
        <v>3725</v>
      </c>
      <c r="G165" s="212"/>
      <c r="H165" s="214">
        <v>27339.21</v>
      </c>
      <c r="I165" s="261"/>
      <c r="J165" s="215"/>
      <c r="K165" s="170"/>
      <c r="L165" s="215">
        <v>27339.21</v>
      </c>
      <c r="M165" s="205"/>
      <c r="W165" s="150"/>
    </row>
    <row r="166" spans="1:23" s="199" customFormat="1" ht="15" customHeight="1" x14ac:dyDescent="0.25">
      <c r="A166" s="182"/>
      <c r="B166" s="192"/>
      <c r="C166" s="175" t="s">
        <v>21</v>
      </c>
      <c r="D166" s="175" t="s">
        <v>3527</v>
      </c>
      <c r="E166" s="289" t="s">
        <v>208</v>
      </c>
      <c r="F166" s="294" t="s">
        <v>3726</v>
      </c>
      <c r="G166" s="212"/>
      <c r="H166" s="214">
        <v>491803.56</v>
      </c>
      <c r="I166" s="261"/>
      <c r="J166" s="215"/>
      <c r="K166" s="170"/>
      <c r="L166" s="215">
        <v>491803.56</v>
      </c>
      <c r="M166" s="205"/>
      <c r="W166" s="150"/>
    </row>
    <row r="167" spans="1:23" s="199" customFormat="1" ht="15" customHeight="1" x14ac:dyDescent="0.25">
      <c r="A167" s="182" t="s">
        <v>3530</v>
      </c>
      <c r="B167" s="192" t="s">
        <v>3526</v>
      </c>
      <c r="C167" s="175" t="s">
        <v>3526</v>
      </c>
      <c r="D167" s="175" t="s">
        <v>21</v>
      </c>
      <c r="E167" s="289" t="s">
        <v>3727</v>
      </c>
      <c r="F167" s="290" t="s">
        <v>3728</v>
      </c>
      <c r="G167" s="195">
        <f>SUM(G168:G175)</f>
        <v>0</v>
      </c>
      <c r="H167" s="196">
        <v>0</v>
      </c>
      <c r="I167" s="261"/>
      <c r="J167" s="197">
        <v>0</v>
      </c>
      <c r="K167" s="295"/>
      <c r="L167" s="197">
        <v>0</v>
      </c>
      <c r="M167" s="198"/>
      <c r="W167" s="150"/>
    </row>
    <row r="168" spans="1:23" s="261" customFormat="1" ht="15" customHeight="1" x14ac:dyDescent="0.25">
      <c r="A168" s="182"/>
      <c r="B168" s="192" t="s">
        <v>3526</v>
      </c>
      <c r="C168" s="175" t="s">
        <v>3526</v>
      </c>
      <c r="D168" s="175" t="s">
        <v>3527</v>
      </c>
      <c r="E168" s="289" t="s">
        <v>215</v>
      </c>
      <c r="F168" s="296" t="s">
        <v>3729</v>
      </c>
      <c r="G168" s="253"/>
      <c r="H168" s="203">
        <v>0</v>
      </c>
      <c r="J168" s="204"/>
      <c r="K168" s="297"/>
      <c r="L168" s="204">
        <v>0</v>
      </c>
      <c r="M168" s="205"/>
      <c r="W168" s="237"/>
    </row>
    <row r="169" spans="1:23" s="261" customFormat="1" ht="15" customHeight="1" x14ac:dyDescent="0.25">
      <c r="A169" s="182"/>
      <c r="B169" s="192" t="s">
        <v>3526</v>
      </c>
      <c r="C169" s="175" t="s">
        <v>3526</v>
      </c>
      <c r="D169" s="175" t="s">
        <v>3527</v>
      </c>
      <c r="E169" s="289" t="s">
        <v>3730</v>
      </c>
      <c r="F169" s="296" t="s">
        <v>3731</v>
      </c>
      <c r="G169" s="253"/>
      <c r="H169" s="203">
        <v>0</v>
      </c>
      <c r="J169" s="204"/>
      <c r="K169" s="297"/>
      <c r="L169" s="204">
        <v>0</v>
      </c>
      <c r="M169" s="205"/>
      <c r="W169" s="237"/>
    </row>
    <row r="170" spans="1:23" s="261" customFormat="1" ht="15" customHeight="1" x14ac:dyDescent="0.25">
      <c r="A170" s="182"/>
      <c r="B170" s="192" t="s">
        <v>3526</v>
      </c>
      <c r="C170" s="175" t="s">
        <v>3526</v>
      </c>
      <c r="D170" s="175" t="s">
        <v>3527</v>
      </c>
      <c r="E170" s="289" t="s">
        <v>230</v>
      </c>
      <c r="F170" s="296" t="s">
        <v>3732</v>
      </c>
      <c r="G170" s="253"/>
      <c r="H170" s="203">
        <v>0</v>
      </c>
      <c r="J170" s="204"/>
      <c r="K170" s="297"/>
      <c r="L170" s="204">
        <v>0</v>
      </c>
      <c r="M170" s="205"/>
      <c r="W170" s="237"/>
    </row>
    <row r="171" spans="1:23" s="261" customFormat="1" ht="15" customHeight="1" x14ac:dyDescent="0.25">
      <c r="A171" s="182"/>
      <c r="B171" s="192" t="s">
        <v>3526</v>
      </c>
      <c r="C171" s="175" t="s">
        <v>3526</v>
      </c>
      <c r="D171" s="175" t="s">
        <v>3527</v>
      </c>
      <c r="E171" s="289" t="s">
        <v>244</v>
      </c>
      <c r="F171" s="296" t="s">
        <v>3733</v>
      </c>
      <c r="G171" s="253"/>
      <c r="H171" s="203">
        <v>0</v>
      </c>
      <c r="J171" s="204"/>
      <c r="K171" s="297"/>
      <c r="L171" s="204">
        <v>0</v>
      </c>
      <c r="M171" s="205"/>
      <c r="W171" s="237"/>
    </row>
    <row r="172" spans="1:23" s="261" customFormat="1" ht="15" customHeight="1" x14ac:dyDescent="0.25">
      <c r="A172" s="182"/>
      <c r="B172" s="192" t="s">
        <v>3526</v>
      </c>
      <c r="C172" s="175" t="s">
        <v>3526</v>
      </c>
      <c r="D172" s="175" t="s">
        <v>3527</v>
      </c>
      <c r="E172" s="289" t="s">
        <v>247</v>
      </c>
      <c r="F172" s="296" t="s">
        <v>3734</v>
      </c>
      <c r="G172" s="253"/>
      <c r="H172" s="203">
        <v>0</v>
      </c>
      <c r="J172" s="204"/>
      <c r="K172" s="297"/>
      <c r="L172" s="204">
        <v>0</v>
      </c>
      <c r="M172" s="205"/>
      <c r="W172" s="237"/>
    </row>
    <row r="173" spans="1:23" s="261" customFormat="1" ht="15" customHeight="1" x14ac:dyDescent="0.25">
      <c r="A173" s="182"/>
      <c r="B173" s="192" t="s">
        <v>3526</v>
      </c>
      <c r="C173" s="175" t="s">
        <v>3526</v>
      </c>
      <c r="D173" s="175" t="s">
        <v>3527</v>
      </c>
      <c r="E173" s="289" t="s">
        <v>252</v>
      </c>
      <c r="F173" s="296" t="s">
        <v>3735</v>
      </c>
      <c r="G173" s="253"/>
      <c r="H173" s="203">
        <v>0</v>
      </c>
      <c r="J173" s="204"/>
      <c r="K173" s="297"/>
      <c r="L173" s="204">
        <v>0</v>
      </c>
      <c r="M173" s="205"/>
      <c r="W173" s="237"/>
    </row>
    <row r="174" spans="1:23" s="261" customFormat="1" ht="15" customHeight="1" x14ac:dyDescent="0.25">
      <c r="A174" s="182"/>
      <c r="B174" s="192" t="s">
        <v>3526</v>
      </c>
      <c r="C174" s="175" t="s">
        <v>3526</v>
      </c>
      <c r="D174" s="175" t="s">
        <v>3527</v>
      </c>
      <c r="E174" s="289" t="s">
        <v>255</v>
      </c>
      <c r="F174" s="296" t="s">
        <v>3736</v>
      </c>
      <c r="G174" s="253"/>
      <c r="H174" s="203">
        <v>0</v>
      </c>
      <c r="J174" s="204"/>
      <c r="K174" s="297"/>
      <c r="L174" s="204">
        <v>0</v>
      </c>
      <c r="M174" s="205"/>
      <c r="W174" s="237"/>
    </row>
    <row r="175" spans="1:23" s="261" customFormat="1" ht="15" customHeight="1" x14ac:dyDescent="0.25">
      <c r="A175" s="182"/>
      <c r="B175" s="192" t="s">
        <v>3526</v>
      </c>
      <c r="C175" s="175" t="s">
        <v>3526</v>
      </c>
      <c r="D175" s="175" t="s">
        <v>3527</v>
      </c>
      <c r="E175" s="289" t="s">
        <v>260</v>
      </c>
      <c r="F175" s="298" t="s">
        <v>3737</v>
      </c>
      <c r="G175" s="253"/>
      <c r="H175" s="203">
        <v>0</v>
      </c>
      <c r="J175" s="204"/>
      <c r="K175" s="297"/>
      <c r="L175" s="204">
        <v>0</v>
      </c>
      <c r="M175" s="205"/>
      <c r="W175" s="237"/>
    </row>
    <row r="176" spans="1:23" s="199" customFormat="1" ht="15" customHeight="1" x14ac:dyDescent="0.25">
      <c r="A176" s="182" t="s">
        <v>3530</v>
      </c>
      <c r="B176" s="192"/>
      <c r="C176" s="175" t="s">
        <v>21</v>
      </c>
      <c r="D176" s="175" t="s">
        <v>21</v>
      </c>
      <c r="E176" s="286" t="s">
        <v>3738</v>
      </c>
      <c r="F176" s="299" t="s">
        <v>3739</v>
      </c>
      <c r="G176" s="258">
        <f>SUM(G177:G183)</f>
        <v>0</v>
      </c>
      <c r="H176" s="225">
        <v>2246789.34</v>
      </c>
      <c r="I176" s="148"/>
      <c r="J176" s="226">
        <v>0</v>
      </c>
      <c r="K176" s="170"/>
      <c r="L176" s="226">
        <v>2246789.34</v>
      </c>
      <c r="M176" s="227"/>
      <c r="W176" s="150"/>
    </row>
    <row r="177" spans="1:23" s="199" customFormat="1" ht="15" customHeight="1" x14ac:dyDescent="0.25">
      <c r="A177" s="182"/>
      <c r="B177" s="192"/>
      <c r="C177" s="175" t="s">
        <v>21</v>
      </c>
      <c r="D177" s="175" t="s">
        <v>3527</v>
      </c>
      <c r="E177" s="289" t="s">
        <v>275</v>
      </c>
      <c r="F177" s="290" t="s">
        <v>3740</v>
      </c>
      <c r="G177" s="212"/>
      <c r="H177" s="214">
        <v>148368.73000000001</v>
      </c>
      <c r="I177" s="148"/>
      <c r="J177" s="215"/>
      <c r="K177" s="170"/>
      <c r="L177" s="215">
        <v>148368.73000000001</v>
      </c>
      <c r="M177" s="205"/>
      <c r="W177" s="150"/>
    </row>
    <row r="178" spans="1:23" s="199" customFormat="1" ht="15" customHeight="1" x14ac:dyDescent="0.25">
      <c r="A178" s="182"/>
      <c r="B178" s="192"/>
      <c r="C178" s="175" t="s">
        <v>21</v>
      </c>
      <c r="D178" s="175" t="s">
        <v>3527</v>
      </c>
      <c r="E178" s="289" t="s">
        <v>282</v>
      </c>
      <c r="F178" s="290" t="s">
        <v>3741</v>
      </c>
      <c r="G178" s="212"/>
      <c r="H178" s="214">
        <v>1008241.78</v>
      </c>
      <c r="I178" s="148"/>
      <c r="J178" s="215"/>
      <c r="K178" s="170"/>
      <c r="L178" s="215">
        <v>1008241.78</v>
      </c>
      <c r="M178" s="205"/>
      <c r="W178" s="150"/>
    </row>
    <row r="179" spans="1:23" s="199" customFormat="1" ht="15" customHeight="1" x14ac:dyDescent="0.25">
      <c r="A179" s="182"/>
      <c r="B179" s="192"/>
      <c r="C179" s="175" t="s">
        <v>21</v>
      </c>
      <c r="D179" s="175" t="s">
        <v>3527</v>
      </c>
      <c r="E179" s="289" t="s">
        <v>288</v>
      </c>
      <c r="F179" s="294" t="s">
        <v>3742</v>
      </c>
      <c r="G179" s="212"/>
      <c r="H179" s="214">
        <v>246972.92</v>
      </c>
      <c r="I179" s="148"/>
      <c r="J179" s="215"/>
      <c r="K179" s="170"/>
      <c r="L179" s="215">
        <v>246972.92</v>
      </c>
      <c r="M179" s="205"/>
      <c r="W179" s="150"/>
    </row>
    <row r="180" spans="1:23" s="199" customFormat="1" ht="15" customHeight="1" x14ac:dyDescent="0.25">
      <c r="A180" s="182"/>
      <c r="B180" s="192"/>
      <c r="C180" s="175" t="s">
        <v>21</v>
      </c>
      <c r="D180" s="175" t="s">
        <v>3527</v>
      </c>
      <c r="E180" s="289" t="s">
        <v>299</v>
      </c>
      <c r="F180" s="294" t="s">
        <v>3743</v>
      </c>
      <c r="G180" s="212"/>
      <c r="H180" s="214">
        <v>628144.01</v>
      </c>
      <c r="I180" s="148"/>
      <c r="J180" s="215"/>
      <c r="K180" s="170"/>
      <c r="L180" s="215">
        <v>628144.01</v>
      </c>
      <c r="M180" s="205"/>
      <c r="W180" s="150"/>
    </row>
    <row r="181" spans="1:23" s="199" customFormat="1" ht="15" customHeight="1" x14ac:dyDescent="0.25">
      <c r="A181" s="182"/>
      <c r="B181" s="192"/>
      <c r="C181" s="175" t="s">
        <v>21</v>
      </c>
      <c r="D181" s="175" t="s">
        <v>3527</v>
      </c>
      <c r="E181" s="289" t="s">
        <v>305</v>
      </c>
      <c r="F181" s="294" t="s">
        <v>3744</v>
      </c>
      <c r="G181" s="212"/>
      <c r="H181" s="214">
        <v>64365.909999999996</v>
      </c>
      <c r="I181" s="148"/>
      <c r="J181" s="215"/>
      <c r="K181" s="170"/>
      <c r="L181" s="215">
        <v>64365.909999999996</v>
      </c>
      <c r="M181" s="205"/>
      <c r="W181" s="150"/>
    </row>
    <row r="182" spans="1:23" s="199" customFormat="1" ht="15" customHeight="1" x14ac:dyDescent="0.25">
      <c r="A182" s="182"/>
      <c r="B182" s="192"/>
      <c r="C182" s="175" t="s">
        <v>21</v>
      </c>
      <c r="D182" s="175" t="s">
        <v>3527</v>
      </c>
      <c r="E182" s="289" t="s">
        <v>337</v>
      </c>
      <c r="F182" s="290" t="s">
        <v>3745</v>
      </c>
      <c r="G182" s="212"/>
      <c r="H182" s="214">
        <v>150695.99</v>
      </c>
      <c r="I182" s="148"/>
      <c r="J182" s="215"/>
      <c r="K182" s="170"/>
      <c r="L182" s="215">
        <v>150695.99</v>
      </c>
      <c r="M182" s="205"/>
      <c r="W182" s="150"/>
    </row>
    <row r="183" spans="1:23" s="199" customFormat="1" ht="15" customHeight="1" x14ac:dyDescent="0.25">
      <c r="A183" s="182"/>
      <c r="B183" s="192" t="s">
        <v>3526</v>
      </c>
      <c r="C183" s="175" t="s">
        <v>3526</v>
      </c>
      <c r="D183" s="175" t="s">
        <v>3527</v>
      </c>
      <c r="E183" s="289" t="s">
        <v>343</v>
      </c>
      <c r="F183" s="290" t="s">
        <v>3746</v>
      </c>
      <c r="G183" s="212"/>
      <c r="H183" s="214">
        <v>0</v>
      </c>
      <c r="I183" s="148"/>
      <c r="J183" s="215"/>
      <c r="K183" s="170"/>
      <c r="L183" s="215">
        <v>0</v>
      </c>
      <c r="M183" s="205"/>
      <c r="W183" s="150"/>
    </row>
    <row r="184" spans="1:23" s="199" customFormat="1" ht="15" customHeight="1" x14ac:dyDescent="0.25">
      <c r="A184" s="182" t="s">
        <v>3530</v>
      </c>
      <c r="B184" s="192"/>
      <c r="C184" s="175" t="s">
        <v>21</v>
      </c>
      <c r="D184" s="175" t="s">
        <v>21</v>
      </c>
      <c r="E184" s="284" t="s">
        <v>3747</v>
      </c>
      <c r="F184" s="285" t="s">
        <v>3748</v>
      </c>
      <c r="G184" s="231">
        <v>0</v>
      </c>
      <c r="H184" s="231">
        <v>415923468.15999991</v>
      </c>
      <c r="I184" s="148"/>
      <c r="J184" s="180">
        <v>578801.22</v>
      </c>
      <c r="K184" s="170"/>
      <c r="L184" s="180">
        <v>415344666.93999988</v>
      </c>
      <c r="M184" s="181"/>
      <c r="U184" s="288">
        <f>+H184+H155</f>
        <v>415939265.15999991</v>
      </c>
      <c r="W184" s="150"/>
    </row>
    <row r="185" spans="1:23" s="199" customFormat="1" ht="15" customHeight="1" x14ac:dyDescent="0.25">
      <c r="A185" s="182" t="s">
        <v>3530</v>
      </c>
      <c r="B185" s="192"/>
      <c r="C185" s="175" t="s">
        <v>21</v>
      </c>
      <c r="D185" s="175" t="s">
        <v>21</v>
      </c>
      <c r="E185" s="286" t="s">
        <v>3749</v>
      </c>
      <c r="F185" s="299" t="s">
        <v>3750</v>
      </c>
      <c r="G185" s="224">
        <v>0</v>
      </c>
      <c r="H185" s="225">
        <v>373887850.23999989</v>
      </c>
      <c r="I185" s="148"/>
      <c r="J185" s="226">
        <v>578801.22</v>
      </c>
      <c r="K185" s="170"/>
      <c r="L185" s="226">
        <v>373309049.01999986</v>
      </c>
      <c r="M185" s="227"/>
      <c r="W185" s="150"/>
    </row>
    <row r="186" spans="1:23" s="199" customFormat="1" ht="15" customHeight="1" x14ac:dyDescent="0.25">
      <c r="A186" s="182" t="s">
        <v>3530</v>
      </c>
      <c r="B186" s="192"/>
      <c r="C186" s="175" t="s">
        <v>21</v>
      </c>
      <c r="D186" s="175" t="s">
        <v>21</v>
      </c>
      <c r="E186" s="286" t="s">
        <v>3751</v>
      </c>
      <c r="F186" s="300" t="s">
        <v>3752</v>
      </c>
      <c r="G186" s="301">
        <v>0</v>
      </c>
      <c r="H186" s="302">
        <v>46999093.090000004</v>
      </c>
      <c r="I186" s="148"/>
      <c r="J186" s="303">
        <v>0</v>
      </c>
      <c r="K186" s="170"/>
      <c r="L186" s="303">
        <v>46999093.090000004</v>
      </c>
      <c r="M186" s="227"/>
      <c r="W186" s="150"/>
    </row>
    <row r="187" spans="1:23" s="199" customFormat="1" ht="15" customHeight="1" x14ac:dyDescent="0.25">
      <c r="A187" s="182" t="s">
        <v>3530</v>
      </c>
      <c r="B187" s="192"/>
      <c r="C187" s="175" t="s">
        <v>21</v>
      </c>
      <c r="D187" s="175" t="s">
        <v>21</v>
      </c>
      <c r="E187" s="289" t="s">
        <v>3753</v>
      </c>
      <c r="F187" s="298" t="s">
        <v>3754</v>
      </c>
      <c r="G187" s="253">
        <v>0</v>
      </c>
      <c r="H187" s="203">
        <v>46655613.090000004</v>
      </c>
      <c r="I187" s="148"/>
      <c r="J187" s="204">
        <v>0</v>
      </c>
      <c r="K187" s="170"/>
      <c r="L187" s="204">
        <v>46655613.090000004</v>
      </c>
      <c r="M187" s="205"/>
      <c r="W187" s="150"/>
    </row>
    <row r="188" spans="1:23" s="199" customFormat="1" ht="15" customHeight="1" x14ac:dyDescent="0.25">
      <c r="A188" s="182"/>
      <c r="B188" s="192"/>
      <c r="C188" s="175" t="s">
        <v>21</v>
      </c>
      <c r="D188" s="175" t="s">
        <v>3527</v>
      </c>
      <c r="E188" s="289" t="s">
        <v>353</v>
      </c>
      <c r="F188" s="296" t="s">
        <v>3755</v>
      </c>
      <c r="G188" s="253"/>
      <c r="H188" s="203">
        <v>32596948.759999998</v>
      </c>
      <c r="I188" s="148"/>
      <c r="J188" s="204"/>
      <c r="K188" s="170"/>
      <c r="L188" s="204">
        <v>32596948.759999998</v>
      </c>
      <c r="M188" s="205"/>
      <c r="W188" s="150"/>
    </row>
    <row r="189" spans="1:23" s="199" customFormat="1" ht="15" customHeight="1" x14ac:dyDescent="0.25">
      <c r="A189" s="182"/>
      <c r="B189" s="192"/>
      <c r="C189" s="175" t="s">
        <v>21</v>
      </c>
      <c r="D189" s="175" t="s">
        <v>3527</v>
      </c>
      <c r="E189" s="289" t="s">
        <v>374</v>
      </c>
      <c r="F189" s="296" t="s">
        <v>3756</v>
      </c>
      <c r="G189" s="253"/>
      <c r="H189" s="203">
        <v>7806870.6499999994</v>
      </c>
      <c r="I189" s="148"/>
      <c r="J189" s="204"/>
      <c r="K189" s="170"/>
      <c r="L189" s="204">
        <v>7806870.6499999994</v>
      </c>
      <c r="M189" s="205"/>
      <c r="W189" s="150"/>
    </row>
    <row r="190" spans="1:23" s="199" customFormat="1" ht="15" customHeight="1" x14ac:dyDescent="0.25">
      <c r="A190" s="182"/>
      <c r="B190" s="192"/>
      <c r="C190" s="175" t="s">
        <v>21</v>
      </c>
      <c r="D190" s="175" t="s">
        <v>3527</v>
      </c>
      <c r="E190" s="289" t="s">
        <v>391</v>
      </c>
      <c r="F190" s="296" t="s">
        <v>3757</v>
      </c>
      <c r="G190" s="253"/>
      <c r="H190" s="203">
        <v>3616102.5900000003</v>
      </c>
      <c r="I190" s="148"/>
      <c r="J190" s="204"/>
      <c r="K190" s="170"/>
      <c r="L190" s="204">
        <v>3616102.5900000003</v>
      </c>
      <c r="M190" s="205"/>
      <c r="W190" s="150"/>
    </row>
    <row r="191" spans="1:23" s="199" customFormat="1" ht="15" customHeight="1" x14ac:dyDescent="0.25">
      <c r="A191" s="182"/>
      <c r="B191" s="192"/>
      <c r="C191" s="175" t="s">
        <v>21</v>
      </c>
      <c r="D191" s="175" t="s">
        <v>3527</v>
      </c>
      <c r="E191" s="289" t="s">
        <v>403</v>
      </c>
      <c r="F191" s="298" t="s">
        <v>3758</v>
      </c>
      <c r="G191" s="253"/>
      <c r="H191" s="203">
        <v>2635691.09</v>
      </c>
      <c r="I191" s="148"/>
      <c r="J191" s="204"/>
      <c r="K191" s="170"/>
      <c r="L191" s="204">
        <v>2635691.09</v>
      </c>
      <c r="M191" s="205"/>
      <c r="W191" s="150"/>
    </row>
    <row r="192" spans="1:23" s="199" customFormat="1" ht="15" customHeight="1" x14ac:dyDescent="0.25">
      <c r="A192" s="182"/>
      <c r="B192" s="192" t="s">
        <v>3526</v>
      </c>
      <c r="C192" s="175" t="s">
        <v>3526</v>
      </c>
      <c r="D192" s="175" t="s">
        <v>3527</v>
      </c>
      <c r="E192" s="289" t="s">
        <v>1012</v>
      </c>
      <c r="F192" s="296" t="s">
        <v>3759</v>
      </c>
      <c r="G192" s="253"/>
      <c r="H192" s="203">
        <v>127650</v>
      </c>
      <c r="I192" s="148"/>
      <c r="J192" s="204"/>
      <c r="K192" s="170"/>
      <c r="L192" s="204">
        <v>127650</v>
      </c>
      <c r="M192" s="205"/>
      <c r="W192" s="150"/>
    </row>
    <row r="193" spans="1:23" s="199" customFormat="1" ht="15" customHeight="1" x14ac:dyDescent="0.25">
      <c r="A193" s="182"/>
      <c r="B193" s="192" t="s">
        <v>18</v>
      </c>
      <c r="C193" s="175" t="s">
        <v>18</v>
      </c>
      <c r="D193" s="175" t="s">
        <v>3527</v>
      </c>
      <c r="E193" s="289" t="s">
        <v>1078</v>
      </c>
      <c r="F193" s="298" t="s">
        <v>3760</v>
      </c>
      <c r="G193" s="253"/>
      <c r="H193" s="203">
        <v>215830</v>
      </c>
      <c r="I193" s="148"/>
      <c r="J193" s="204"/>
      <c r="K193" s="170"/>
      <c r="L193" s="204">
        <v>215830</v>
      </c>
      <c r="M193" s="205"/>
      <c r="W193" s="150"/>
    </row>
    <row r="194" spans="1:23" s="199" customFormat="1" ht="15" customHeight="1" x14ac:dyDescent="0.25">
      <c r="A194" s="182" t="s">
        <v>3530</v>
      </c>
      <c r="B194" s="192"/>
      <c r="C194" s="175" t="s">
        <v>21</v>
      </c>
      <c r="D194" s="175" t="s">
        <v>21</v>
      </c>
      <c r="E194" s="286" t="s">
        <v>3761</v>
      </c>
      <c r="F194" s="304" t="s">
        <v>3762</v>
      </c>
      <c r="G194" s="305">
        <f>SUM(G195:G197)</f>
        <v>0</v>
      </c>
      <c r="H194" s="302">
        <v>53413124.289999999</v>
      </c>
      <c r="I194" s="148"/>
      <c r="J194" s="303">
        <v>0</v>
      </c>
      <c r="K194" s="170"/>
      <c r="L194" s="303">
        <v>53413124.289999999</v>
      </c>
      <c r="M194" s="227"/>
      <c r="W194" s="150"/>
    </row>
    <row r="195" spans="1:23" s="199" customFormat="1" ht="15" customHeight="1" x14ac:dyDescent="0.25">
      <c r="A195" s="182"/>
      <c r="B195" s="192"/>
      <c r="C195" s="175" t="s">
        <v>21</v>
      </c>
      <c r="D195" s="175" t="s">
        <v>3527</v>
      </c>
      <c r="E195" s="289" t="s">
        <v>398</v>
      </c>
      <c r="F195" s="296" t="s">
        <v>3763</v>
      </c>
      <c r="G195" s="253"/>
      <c r="H195" s="203">
        <v>52861518.289999999</v>
      </c>
      <c r="I195" s="148"/>
      <c r="J195" s="204"/>
      <c r="K195" s="170"/>
      <c r="L195" s="204">
        <v>52861518.289999999</v>
      </c>
      <c r="M195" s="205"/>
      <c r="W195" s="150"/>
    </row>
    <row r="196" spans="1:23" s="199" customFormat="1" ht="15" customHeight="1" x14ac:dyDescent="0.25">
      <c r="A196" s="182"/>
      <c r="B196" s="192" t="s">
        <v>3526</v>
      </c>
      <c r="C196" s="175" t="s">
        <v>3526</v>
      </c>
      <c r="D196" s="175" t="s">
        <v>3527</v>
      </c>
      <c r="E196" s="289" t="s">
        <v>1009</v>
      </c>
      <c r="F196" s="298" t="s">
        <v>3764</v>
      </c>
      <c r="G196" s="253"/>
      <c r="H196" s="203">
        <v>300532</v>
      </c>
      <c r="I196" s="148"/>
      <c r="J196" s="204"/>
      <c r="K196" s="170"/>
      <c r="L196" s="204">
        <v>300532</v>
      </c>
      <c r="M196" s="205"/>
      <c r="W196" s="150"/>
    </row>
    <row r="197" spans="1:23" s="149" customFormat="1" ht="15" customHeight="1" x14ac:dyDescent="0.25">
      <c r="A197" s="218"/>
      <c r="B197" s="219" t="s">
        <v>18</v>
      </c>
      <c r="C197" s="175" t="s">
        <v>18</v>
      </c>
      <c r="D197" s="175" t="s">
        <v>3527</v>
      </c>
      <c r="E197" s="289" t="s">
        <v>1075</v>
      </c>
      <c r="F197" s="296" t="s">
        <v>3765</v>
      </c>
      <c r="G197" s="253"/>
      <c r="H197" s="203">
        <v>251074</v>
      </c>
      <c r="I197" s="148"/>
      <c r="J197" s="204"/>
      <c r="K197" s="170"/>
      <c r="L197" s="204">
        <v>251074</v>
      </c>
      <c r="M197" s="205"/>
      <c r="W197" s="150"/>
    </row>
    <row r="198" spans="1:23" s="149" customFormat="1" ht="15" customHeight="1" x14ac:dyDescent="0.25">
      <c r="A198" s="218" t="s">
        <v>3530</v>
      </c>
      <c r="B198" s="219"/>
      <c r="C198" s="175" t="s">
        <v>21</v>
      </c>
      <c r="D198" s="175" t="s">
        <v>21</v>
      </c>
      <c r="E198" s="286" t="s">
        <v>3766</v>
      </c>
      <c r="F198" s="304" t="s">
        <v>3767</v>
      </c>
      <c r="G198" s="305">
        <f>SUM(G199:G206)+G215+G216</f>
        <v>0</v>
      </c>
      <c r="H198" s="302">
        <v>44043060.459999993</v>
      </c>
      <c r="I198" s="148"/>
      <c r="J198" s="303">
        <v>0</v>
      </c>
      <c r="K198" s="170"/>
      <c r="L198" s="303">
        <v>44043060.459999993</v>
      </c>
      <c r="M198" s="227"/>
      <c r="W198" s="150"/>
    </row>
    <row r="199" spans="1:23" s="149" customFormat="1" ht="15" customHeight="1" x14ac:dyDescent="0.25">
      <c r="A199" s="218"/>
      <c r="B199" s="219" t="s">
        <v>3526</v>
      </c>
      <c r="C199" s="175" t="s">
        <v>3526</v>
      </c>
      <c r="D199" s="175" t="s">
        <v>3527</v>
      </c>
      <c r="E199" s="289" t="s">
        <v>1025</v>
      </c>
      <c r="F199" s="296" t="s">
        <v>3768</v>
      </c>
      <c r="G199" s="253"/>
      <c r="H199" s="203">
        <v>15399186</v>
      </c>
      <c r="I199" s="148"/>
      <c r="J199" s="204"/>
      <c r="K199" s="170"/>
      <c r="L199" s="204">
        <v>15399186</v>
      </c>
      <c r="M199" s="205"/>
      <c r="W199" s="150"/>
    </row>
    <row r="200" spans="1:23" s="148" customFormat="1" ht="15" customHeight="1" x14ac:dyDescent="0.25">
      <c r="A200" s="218"/>
      <c r="B200" s="219" t="s">
        <v>3526</v>
      </c>
      <c r="C200" s="175" t="s">
        <v>3526</v>
      </c>
      <c r="D200" s="175" t="s">
        <v>3527</v>
      </c>
      <c r="E200" s="289" t="s">
        <v>1030</v>
      </c>
      <c r="F200" s="298" t="s">
        <v>3769</v>
      </c>
      <c r="G200" s="253"/>
      <c r="H200" s="203">
        <v>0</v>
      </c>
      <c r="J200" s="204"/>
      <c r="K200" s="170"/>
      <c r="L200" s="204">
        <v>0</v>
      </c>
      <c r="M200" s="205"/>
      <c r="W200" s="237"/>
    </row>
    <row r="201" spans="1:23" s="149" customFormat="1" ht="15" customHeight="1" x14ac:dyDescent="0.25">
      <c r="A201" s="218"/>
      <c r="B201" s="219"/>
      <c r="C201" s="175" t="s">
        <v>21</v>
      </c>
      <c r="D201" s="175" t="s">
        <v>3527</v>
      </c>
      <c r="E201" s="289" t="s">
        <v>471</v>
      </c>
      <c r="F201" s="298" t="s">
        <v>3770</v>
      </c>
      <c r="G201" s="253"/>
      <c r="H201" s="203">
        <v>0</v>
      </c>
      <c r="I201" s="148"/>
      <c r="J201" s="204"/>
      <c r="K201" s="170"/>
      <c r="L201" s="204">
        <v>0</v>
      </c>
      <c r="M201" s="205"/>
      <c r="W201" s="150"/>
    </row>
    <row r="202" spans="1:23" s="148" customFormat="1" ht="15" customHeight="1" x14ac:dyDescent="0.25">
      <c r="A202" s="218"/>
      <c r="B202" s="219"/>
      <c r="C202" s="175" t="s">
        <v>21</v>
      </c>
      <c r="D202" s="175" t="s">
        <v>3527</v>
      </c>
      <c r="E202" s="289" t="s">
        <v>475</v>
      </c>
      <c r="F202" s="298" t="s">
        <v>3771</v>
      </c>
      <c r="G202" s="253"/>
      <c r="H202" s="203">
        <v>0</v>
      </c>
      <c r="J202" s="204"/>
      <c r="K202" s="170"/>
      <c r="L202" s="204">
        <v>0</v>
      </c>
      <c r="M202" s="205"/>
      <c r="W202" s="237"/>
    </row>
    <row r="203" spans="1:23" s="149" customFormat="1" ht="15" customHeight="1" x14ac:dyDescent="0.25">
      <c r="A203" s="218"/>
      <c r="B203" s="219" t="s">
        <v>18</v>
      </c>
      <c r="C203" s="175" t="s">
        <v>18</v>
      </c>
      <c r="D203" s="175" t="s">
        <v>3527</v>
      </c>
      <c r="E203" s="289" t="s">
        <v>1084</v>
      </c>
      <c r="F203" s="296" t="s">
        <v>3772</v>
      </c>
      <c r="G203" s="253"/>
      <c r="H203" s="203">
        <v>2913172</v>
      </c>
      <c r="I203" s="148"/>
      <c r="J203" s="204"/>
      <c r="K203" s="170"/>
      <c r="L203" s="204">
        <v>2913172</v>
      </c>
      <c r="M203" s="205"/>
      <c r="W203" s="150"/>
    </row>
    <row r="204" spans="1:23" s="148" customFormat="1" ht="15" customHeight="1" x14ac:dyDescent="0.25">
      <c r="A204" s="218"/>
      <c r="B204" s="219" t="s">
        <v>18</v>
      </c>
      <c r="C204" s="175" t="s">
        <v>18</v>
      </c>
      <c r="D204" s="175" t="s">
        <v>3527</v>
      </c>
      <c r="E204" s="289" t="s">
        <v>1087</v>
      </c>
      <c r="F204" s="298" t="s">
        <v>3773</v>
      </c>
      <c r="G204" s="253"/>
      <c r="H204" s="203">
        <v>0</v>
      </c>
      <c r="J204" s="204"/>
      <c r="K204" s="170"/>
      <c r="L204" s="204">
        <v>0</v>
      </c>
      <c r="M204" s="205"/>
      <c r="W204" s="237"/>
    </row>
    <row r="205" spans="1:23" s="149" customFormat="1" ht="15" customHeight="1" x14ac:dyDescent="0.25">
      <c r="A205" s="218"/>
      <c r="B205" s="219"/>
      <c r="C205" s="175" t="s">
        <v>21</v>
      </c>
      <c r="D205" s="175" t="s">
        <v>3527</v>
      </c>
      <c r="E205" s="289" t="s">
        <v>436</v>
      </c>
      <c r="F205" s="298" t="s">
        <v>3774</v>
      </c>
      <c r="G205" s="253"/>
      <c r="H205" s="203">
        <v>6083450.5200000005</v>
      </c>
      <c r="I205" s="148"/>
      <c r="J205" s="204"/>
      <c r="K205" s="170"/>
      <c r="L205" s="204">
        <v>6083450.5200000005</v>
      </c>
      <c r="M205" s="205"/>
      <c r="W205" s="150"/>
    </row>
    <row r="206" spans="1:23" s="149" customFormat="1" ht="15" customHeight="1" x14ac:dyDescent="0.25">
      <c r="A206" s="218" t="s">
        <v>3530</v>
      </c>
      <c r="B206" s="219"/>
      <c r="C206" s="175" t="s">
        <v>21</v>
      </c>
      <c r="D206" s="175" t="s">
        <v>21</v>
      </c>
      <c r="E206" s="289" t="s">
        <v>3775</v>
      </c>
      <c r="F206" s="296" t="s">
        <v>3776</v>
      </c>
      <c r="G206" s="248">
        <f>SUM(G207:G214)</f>
        <v>0</v>
      </c>
      <c r="H206" s="203">
        <v>19647251.939999998</v>
      </c>
      <c r="I206" s="148"/>
      <c r="J206" s="204">
        <v>0</v>
      </c>
      <c r="K206" s="170"/>
      <c r="L206" s="204">
        <v>19647251.939999998</v>
      </c>
      <c r="M206" s="205"/>
      <c r="W206" s="150"/>
    </row>
    <row r="207" spans="1:23" s="149" customFormat="1" ht="15" customHeight="1" x14ac:dyDescent="0.25">
      <c r="A207" s="218"/>
      <c r="B207" s="219"/>
      <c r="C207" s="175" t="s">
        <v>21</v>
      </c>
      <c r="D207" s="175" t="s">
        <v>3527</v>
      </c>
      <c r="E207" s="291" t="s">
        <v>1033</v>
      </c>
      <c r="F207" s="292" t="s">
        <v>3777</v>
      </c>
      <c r="G207" s="202"/>
      <c r="H207" s="203">
        <v>3072579</v>
      </c>
      <c r="I207" s="148"/>
      <c r="J207" s="204"/>
      <c r="K207" s="170"/>
      <c r="L207" s="204">
        <v>3072579</v>
      </c>
      <c r="M207" s="205"/>
      <c r="W207" s="150"/>
    </row>
    <row r="208" spans="1:23" s="149" customFormat="1" ht="15" customHeight="1" x14ac:dyDescent="0.25">
      <c r="A208" s="218"/>
      <c r="B208" s="219"/>
      <c r="C208" s="175" t="s">
        <v>21</v>
      </c>
      <c r="D208" s="175" t="s">
        <v>3527</v>
      </c>
      <c r="E208" s="291" t="s">
        <v>1036</v>
      </c>
      <c r="F208" s="292" t="s">
        <v>3778</v>
      </c>
      <c r="G208" s="202"/>
      <c r="H208" s="203">
        <v>0</v>
      </c>
      <c r="I208" s="148"/>
      <c r="J208" s="204"/>
      <c r="K208" s="170"/>
      <c r="L208" s="204">
        <v>0</v>
      </c>
      <c r="M208" s="205"/>
      <c r="W208" s="150"/>
    </row>
    <row r="209" spans="1:23" s="149" customFormat="1" ht="15" customHeight="1" x14ac:dyDescent="0.25">
      <c r="A209" s="218"/>
      <c r="B209" s="219"/>
      <c r="C209" s="175" t="s">
        <v>21</v>
      </c>
      <c r="D209" s="175" t="s">
        <v>3527</v>
      </c>
      <c r="E209" s="291" t="s">
        <v>1039</v>
      </c>
      <c r="F209" s="292" t="s">
        <v>3779</v>
      </c>
      <c r="G209" s="202"/>
      <c r="H209" s="203">
        <v>1638876</v>
      </c>
      <c r="I209" s="148"/>
      <c r="J209" s="204"/>
      <c r="K209" s="170"/>
      <c r="L209" s="204">
        <v>1638876</v>
      </c>
      <c r="M209" s="205"/>
      <c r="W209" s="150"/>
    </row>
    <row r="210" spans="1:23" s="149" customFormat="1" ht="15" customHeight="1" x14ac:dyDescent="0.25">
      <c r="A210" s="218"/>
      <c r="B210" s="219"/>
      <c r="C210" s="175" t="s">
        <v>21</v>
      </c>
      <c r="D210" s="175" t="s">
        <v>3527</v>
      </c>
      <c r="E210" s="291" t="s">
        <v>1042</v>
      </c>
      <c r="F210" s="292" t="s">
        <v>3780</v>
      </c>
      <c r="G210" s="202"/>
      <c r="H210" s="203">
        <v>0</v>
      </c>
      <c r="I210" s="148"/>
      <c r="J210" s="204"/>
      <c r="K210" s="170"/>
      <c r="L210" s="204">
        <v>0</v>
      </c>
      <c r="M210" s="205"/>
      <c r="W210" s="150"/>
    </row>
    <row r="211" spans="1:23" s="149" customFormat="1" ht="15" customHeight="1" x14ac:dyDescent="0.25">
      <c r="A211" s="218"/>
      <c r="B211" s="219"/>
      <c r="C211" s="175" t="s">
        <v>21</v>
      </c>
      <c r="D211" s="175" t="s">
        <v>3527</v>
      </c>
      <c r="E211" s="291" t="s">
        <v>460</v>
      </c>
      <c r="F211" s="292" t="s">
        <v>3781</v>
      </c>
      <c r="G211" s="202"/>
      <c r="H211" s="203">
        <v>0</v>
      </c>
      <c r="I211" s="148"/>
      <c r="J211" s="204"/>
      <c r="K211" s="170"/>
      <c r="L211" s="204">
        <v>0</v>
      </c>
      <c r="M211" s="205"/>
      <c r="W211" s="150"/>
    </row>
    <row r="212" spans="1:23" s="149" customFormat="1" ht="15" customHeight="1" x14ac:dyDescent="0.25">
      <c r="A212" s="218"/>
      <c r="B212" s="219"/>
      <c r="C212" s="175" t="s">
        <v>21</v>
      </c>
      <c r="D212" s="175" t="s">
        <v>3527</v>
      </c>
      <c r="E212" s="291" t="s">
        <v>463</v>
      </c>
      <c r="F212" s="292" t="s">
        <v>3782</v>
      </c>
      <c r="G212" s="202"/>
      <c r="H212" s="203">
        <v>0</v>
      </c>
      <c r="I212" s="148"/>
      <c r="J212" s="204"/>
      <c r="K212" s="170"/>
      <c r="L212" s="204">
        <v>0</v>
      </c>
      <c r="M212" s="205"/>
      <c r="W212" s="150"/>
    </row>
    <row r="213" spans="1:23" s="149" customFormat="1" ht="15" customHeight="1" x14ac:dyDescent="0.25">
      <c r="A213" s="218"/>
      <c r="B213" s="219"/>
      <c r="C213" s="175" t="s">
        <v>21</v>
      </c>
      <c r="D213" s="175" t="s">
        <v>3527</v>
      </c>
      <c r="E213" s="291" t="s">
        <v>444</v>
      </c>
      <c r="F213" s="292" t="s">
        <v>3783</v>
      </c>
      <c r="G213" s="202"/>
      <c r="H213" s="203">
        <v>14935796.939999999</v>
      </c>
      <c r="I213" s="148"/>
      <c r="J213" s="204"/>
      <c r="K213" s="170"/>
      <c r="L213" s="204">
        <v>14935796.939999999</v>
      </c>
      <c r="M213" s="205"/>
      <c r="W213" s="150"/>
    </row>
    <row r="214" spans="1:23" s="149" customFormat="1" ht="15" customHeight="1" x14ac:dyDescent="0.25">
      <c r="A214" s="218"/>
      <c r="B214" s="219"/>
      <c r="C214" s="175" t="s">
        <v>21</v>
      </c>
      <c r="D214" s="175" t="s">
        <v>3527</v>
      </c>
      <c r="E214" s="291" t="s">
        <v>484</v>
      </c>
      <c r="F214" s="306" t="s">
        <v>3784</v>
      </c>
      <c r="G214" s="202"/>
      <c r="H214" s="203">
        <v>0</v>
      </c>
      <c r="I214" s="148"/>
      <c r="J214" s="204"/>
      <c r="K214" s="170"/>
      <c r="L214" s="204">
        <v>0</v>
      </c>
      <c r="M214" s="205"/>
      <c r="W214" s="150"/>
    </row>
    <row r="215" spans="1:23" s="149" customFormat="1" ht="15" customHeight="1" x14ac:dyDescent="0.25">
      <c r="A215" s="218"/>
      <c r="B215" s="219"/>
      <c r="C215" s="175" t="s">
        <v>21</v>
      </c>
      <c r="D215" s="175" t="s">
        <v>3527</v>
      </c>
      <c r="E215" s="289" t="s">
        <v>480</v>
      </c>
      <c r="F215" s="296" t="s">
        <v>3785</v>
      </c>
      <c r="G215" s="253"/>
      <c r="H215" s="203">
        <v>0</v>
      </c>
      <c r="I215" s="148"/>
      <c r="J215" s="204"/>
      <c r="K215" s="170"/>
      <c r="L215" s="204">
        <v>0</v>
      </c>
      <c r="M215" s="205"/>
      <c r="W215" s="150"/>
    </row>
    <row r="216" spans="1:23" s="149" customFormat="1" ht="15" customHeight="1" x14ac:dyDescent="0.25">
      <c r="A216" s="218"/>
      <c r="B216" s="219"/>
      <c r="C216" s="175" t="s">
        <v>21</v>
      </c>
      <c r="D216" s="175" t="s">
        <v>3527</v>
      </c>
      <c r="E216" s="291" t="s">
        <v>487</v>
      </c>
      <c r="F216" s="306" t="s">
        <v>3786</v>
      </c>
      <c r="G216" s="202"/>
      <c r="H216" s="203">
        <v>0</v>
      </c>
      <c r="I216" s="148"/>
      <c r="J216" s="204"/>
      <c r="K216" s="170"/>
      <c r="L216" s="204">
        <v>0</v>
      </c>
      <c r="M216" s="205"/>
      <c r="W216" s="150"/>
    </row>
    <row r="217" spans="1:23" s="199" customFormat="1" ht="15" customHeight="1" x14ac:dyDescent="0.25">
      <c r="A217" s="182" t="s">
        <v>3530</v>
      </c>
      <c r="B217" s="192"/>
      <c r="C217" s="175" t="s">
        <v>21</v>
      </c>
      <c r="D217" s="175" t="s">
        <v>21</v>
      </c>
      <c r="E217" s="286" t="s">
        <v>3787</v>
      </c>
      <c r="F217" s="300" t="s">
        <v>3788</v>
      </c>
      <c r="G217" s="305">
        <f>SUM(G218:G222)</f>
        <v>0</v>
      </c>
      <c r="H217" s="302">
        <v>34783051.789999999</v>
      </c>
      <c r="I217" s="148"/>
      <c r="J217" s="303">
        <v>0</v>
      </c>
      <c r="K217" s="170"/>
      <c r="L217" s="303">
        <v>34783051.789999999</v>
      </c>
      <c r="M217" s="227"/>
      <c r="W217" s="150"/>
    </row>
    <row r="218" spans="1:23" s="199" customFormat="1" ht="15" customHeight="1" x14ac:dyDescent="0.25">
      <c r="A218" s="182"/>
      <c r="B218" s="192" t="s">
        <v>3526</v>
      </c>
      <c r="C218" s="175" t="s">
        <v>3526</v>
      </c>
      <c r="D218" s="175" t="s">
        <v>3527</v>
      </c>
      <c r="E218" s="289" t="s">
        <v>492</v>
      </c>
      <c r="F218" s="296" t="s">
        <v>3789</v>
      </c>
      <c r="G218" s="253"/>
      <c r="H218" s="203">
        <v>2551046</v>
      </c>
      <c r="I218" s="148"/>
      <c r="J218" s="204"/>
      <c r="K218" s="170"/>
      <c r="L218" s="204">
        <v>2551046</v>
      </c>
      <c r="M218" s="205"/>
      <c r="W218" s="150"/>
    </row>
    <row r="219" spans="1:23" s="199" customFormat="1" ht="15" customHeight="1" x14ac:dyDescent="0.25">
      <c r="A219" s="182"/>
      <c r="B219" s="192"/>
      <c r="C219" s="175" t="s">
        <v>21</v>
      </c>
      <c r="D219" s="175" t="s">
        <v>3527</v>
      </c>
      <c r="E219" s="289" t="s">
        <v>495</v>
      </c>
      <c r="F219" s="298" t="s">
        <v>3790</v>
      </c>
      <c r="G219" s="253"/>
      <c r="H219" s="203">
        <v>0</v>
      </c>
      <c r="I219" s="148"/>
      <c r="J219" s="204"/>
      <c r="K219" s="170"/>
      <c r="L219" s="204">
        <v>0</v>
      </c>
      <c r="M219" s="205"/>
      <c r="W219" s="150"/>
    </row>
    <row r="220" spans="1:23" s="199" customFormat="1" ht="15" customHeight="1" x14ac:dyDescent="0.25">
      <c r="A220" s="182"/>
      <c r="B220" s="192" t="s">
        <v>3613</v>
      </c>
      <c r="C220" s="175" t="s">
        <v>3613</v>
      </c>
      <c r="D220" s="175" t="s">
        <v>3527</v>
      </c>
      <c r="E220" s="289" t="s">
        <v>498</v>
      </c>
      <c r="F220" s="298" t="s">
        <v>3791</v>
      </c>
      <c r="G220" s="253"/>
      <c r="H220" s="203">
        <v>0</v>
      </c>
      <c r="I220" s="148"/>
      <c r="J220" s="204"/>
      <c r="K220" s="170"/>
      <c r="L220" s="204">
        <v>0</v>
      </c>
      <c r="M220" s="205"/>
      <c r="W220" s="150"/>
    </row>
    <row r="221" spans="1:23" s="199" customFormat="1" ht="15" customHeight="1" x14ac:dyDescent="0.25">
      <c r="A221" s="182"/>
      <c r="B221" s="192"/>
      <c r="C221" s="175" t="s">
        <v>21</v>
      </c>
      <c r="D221" s="175" t="s">
        <v>3527</v>
      </c>
      <c r="E221" s="289" t="s">
        <v>502</v>
      </c>
      <c r="F221" s="296" t="s">
        <v>3792</v>
      </c>
      <c r="G221" s="253"/>
      <c r="H221" s="203">
        <v>32189508.77</v>
      </c>
      <c r="I221" s="148"/>
      <c r="J221" s="204"/>
      <c r="K221" s="170"/>
      <c r="L221" s="204">
        <v>32189508.77</v>
      </c>
      <c r="M221" s="205"/>
      <c r="W221" s="150"/>
    </row>
    <row r="222" spans="1:23" s="199" customFormat="1" ht="15" customHeight="1" x14ac:dyDescent="0.25">
      <c r="A222" s="182"/>
      <c r="B222" s="192"/>
      <c r="C222" s="175" t="s">
        <v>21</v>
      </c>
      <c r="D222" s="175" t="s">
        <v>3527</v>
      </c>
      <c r="E222" s="289" t="s">
        <v>505</v>
      </c>
      <c r="F222" s="296" t="s">
        <v>3793</v>
      </c>
      <c r="G222" s="253"/>
      <c r="H222" s="203">
        <v>42497.02</v>
      </c>
      <c r="I222" s="148"/>
      <c r="J222" s="204"/>
      <c r="K222" s="170"/>
      <c r="L222" s="204">
        <v>42497.02</v>
      </c>
      <c r="M222" s="205"/>
      <c r="W222" s="150"/>
    </row>
    <row r="223" spans="1:23" s="199" customFormat="1" ht="15" customHeight="1" x14ac:dyDescent="0.25">
      <c r="A223" s="182" t="s">
        <v>3530</v>
      </c>
      <c r="B223" s="192"/>
      <c r="C223" s="175" t="s">
        <v>21</v>
      </c>
      <c r="D223" s="175" t="s">
        <v>21</v>
      </c>
      <c r="E223" s="286" t="s">
        <v>3794</v>
      </c>
      <c r="F223" s="304" t="s">
        <v>3795</v>
      </c>
      <c r="G223" s="305">
        <f>SUM(G224:G227)</f>
        <v>0</v>
      </c>
      <c r="H223" s="302">
        <v>1510855.44</v>
      </c>
      <c r="I223" s="148"/>
      <c r="J223" s="303">
        <v>0</v>
      </c>
      <c r="K223" s="170"/>
      <c r="L223" s="303">
        <v>1510855.44</v>
      </c>
      <c r="M223" s="227"/>
      <c r="W223" s="150"/>
    </row>
    <row r="224" spans="1:23" s="199" customFormat="1" ht="15" customHeight="1" x14ac:dyDescent="0.25">
      <c r="A224" s="182"/>
      <c r="B224" s="192" t="s">
        <v>3526</v>
      </c>
      <c r="C224" s="175" t="s">
        <v>3526</v>
      </c>
      <c r="D224" s="175" t="s">
        <v>3527</v>
      </c>
      <c r="E224" s="289" t="s">
        <v>720</v>
      </c>
      <c r="F224" s="296" t="s">
        <v>3796</v>
      </c>
      <c r="G224" s="253"/>
      <c r="H224" s="203">
        <v>0</v>
      </c>
      <c r="I224" s="148"/>
      <c r="J224" s="204"/>
      <c r="K224" s="170"/>
      <c r="L224" s="204">
        <v>0</v>
      </c>
      <c r="M224" s="205"/>
      <c r="W224" s="150"/>
    </row>
    <row r="225" spans="1:23" s="199" customFormat="1" ht="15" customHeight="1" x14ac:dyDescent="0.25">
      <c r="A225" s="182"/>
      <c r="B225" s="192"/>
      <c r="C225" s="175" t="s">
        <v>21</v>
      </c>
      <c r="D225" s="175" t="s">
        <v>3527</v>
      </c>
      <c r="E225" s="289" t="s">
        <v>723</v>
      </c>
      <c r="F225" s="296" t="s">
        <v>3797</v>
      </c>
      <c r="G225" s="253"/>
      <c r="H225" s="203">
        <v>0</v>
      </c>
      <c r="I225" s="148"/>
      <c r="J225" s="204"/>
      <c r="K225" s="170"/>
      <c r="L225" s="204">
        <v>0</v>
      </c>
      <c r="M225" s="205"/>
      <c r="W225" s="150"/>
    </row>
    <row r="226" spans="1:23" s="149" customFormat="1" ht="15" customHeight="1" x14ac:dyDescent="0.25">
      <c r="A226" s="218"/>
      <c r="B226" s="219" t="s">
        <v>18</v>
      </c>
      <c r="C226" s="175" t="s">
        <v>18</v>
      </c>
      <c r="D226" s="175" t="s">
        <v>3527</v>
      </c>
      <c r="E226" s="289" t="s">
        <v>726</v>
      </c>
      <c r="F226" s="298" t="s">
        <v>3798</v>
      </c>
      <c r="G226" s="253"/>
      <c r="H226" s="203">
        <v>847.93</v>
      </c>
      <c r="I226" s="148"/>
      <c r="J226" s="204"/>
      <c r="K226" s="170"/>
      <c r="L226" s="204">
        <v>847.93</v>
      </c>
      <c r="M226" s="205"/>
      <c r="W226" s="150"/>
    </row>
    <row r="227" spans="1:23" s="149" customFormat="1" ht="15" customHeight="1" x14ac:dyDescent="0.25">
      <c r="A227" s="218"/>
      <c r="B227" s="219"/>
      <c r="C227" s="175" t="s">
        <v>21</v>
      </c>
      <c r="D227" s="175" t="s">
        <v>3527</v>
      </c>
      <c r="E227" s="289" t="s">
        <v>708</v>
      </c>
      <c r="F227" s="296" t="s">
        <v>3799</v>
      </c>
      <c r="G227" s="253"/>
      <c r="H227" s="203">
        <v>1510007.51</v>
      </c>
      <c r="I227" s="148"/>
      <c r="J227" s="204"/>
      <c r="K227" s="170"/>
      <c r="L227" s="204">
        <v>1510007.51</v>
      </c>
      <c r="M227" s="205"/>
      <c r="W227" s="150"/>
    </row>
    <row r="228" spans="1:23" s="149" customFormat="1" ht="15" customHeight="1" x14ac:dyDescent="0.25">
      <c r="A228" s="218" t="s">
        <v>3530</v>
      </c>
      <c r="B228" s="219"/>
      <c r="C228" s="175" t="s">
        <v>21</v>
      </c>
      <c r="D228" s="175" t="s">
        <v>21</v>
      </c>
      <c r="E228" s="286" t="s">
        <v>3800</v>
      </c>
      <c r="F228" s="304" t="s">
        <v>3801</v>
      </c>
      <c r="G228" s="305">
        <f>SUM(G229:G232)</f>
        <v>0</v>
      </c>
      <c r="H228" s="302">
        <v>5226134.54</v>
      </c>
      <c r="I228" s="148"/>
      <c r="J228" s="303">
        <v>0</v>
      </c>
      <c r="K228" s="170"/>
      <c r="L228" s="303">
        <v>5226134.54</v>
      </c>
      <c r="M228" s="227"/>
      <c r="W228" s="150"/>
    </row>
    <row r="229" spans="1:23" s="149" customFormat="1" ht="15" customHeight="1" x14ac:dyDescent="0.25">
      <c r="A229" s="218"/>
      <c r="B229" s="219" t="s">
        <v>3526</v>
      </c>
      <c r="C229" s="175" t="s">
        <v>3526</v>
      </c>
      <c r="D229" s="175" t="s">
        <v>3527</v>
      </c>
      <c r="E229" s="289" t="s">
        <v>711</v>
      </c>
      <c r="F229" s="298" t="s">
        <v>3802</v>
      </c>
      <c r="G229" s="253"/>
      <c r="H229" s="203">
        <v>0</v>
      </c>
      <c r="I229" s="148"/>
      <c r="J229" s="204"/>
      <c r="K229" s="170"/>
      <c r="L229" s="204">
        <v>0</v>
      </c>
      <c r="M229" s="205"/>
      <c r="W229" s="150"/>
    </row>
    <row r="230" spans="1:23" s="149" customFormat="1" ht="15" customHeight="1" x14ac:dyDescent="0.25">
      <c r="A230" s="218"/>
      <c r="B230" s="219"/>
      <c r="C230" s="175" t="s">
        <v>21</v>
      </c>
      <c r="D230" s="175" t="s">
        <v>3527</v>
      </c>
      <c r="E230" s="289" t="s">
        <v>714</v>
      </c>
      <c r="F230" s="298" t="s">
        <v>3803</v>
      </c>
      <c r="G230" s="253"/>
      <c r="H230" s="203">
        <v>0</v>
      </c>
      <c r="I230" s="148"/>
      <c r="J230" s="204"/>
      <c r="K230" s="170"/>
      <c r="L230" s="204">
        <v>0</v>
      </c>
      <c r="M230" s="205"/>
      <c r="W230" s="150"/>
    </row>
    <row r="231" spans="1:23" s="149" customFormat="1" ht="15" customHeight="1" x14ac:dyDescent="0.25">
      <c r="A231" s="218"/>
      <c r="B231" s="219" t="s">
        <v>18</v>
      </c>
      <c r="C231" s="175" t="s">
        <v>18</v>
      </c>
      <c r="D231" s="175" t="s">
        <v>3527</v>
      </c>
      <c r="E231" s="289" t="s">
        <v>717</v>
      </c>
      <c r="F231" s="298" t="s">
        <v>3804</v>
      </c>
      <c r="G231" s="253"/>
      <c r="H231" s="203">
        <v>0</v>
      </c>
      <c r="I231" s="148"/>
      <c r="J231" s="204"/>
      <c r="K231" s="170"/>
      <c r="L231" s="204">
        <v>0</v>
      </c>
      <c r="M231" s="205"/>
      <c r="W231" s="150"/>
    </row>
    <row r="232" spans="1:23" s="149" customFormat="1" ht="15" customHeight="1" x14ac:dyDescent="0.25">
      <c r="A232" s="218"/>
      <c r="B232" s="219"/>
      <c r="C232" s="175" t="s">
        <v>21</v>
      </c>
      <c r="D232" s="175" t="s">
        <v>3527</v>
      </c>
      <c r="E232" s="289" t="s">
        <v>705</v>
      </c>
      <c r="F232" s="298" t="s">
        <v>3805</v>
      </c>
      <c r="G232" s="253"/>
      <c r="H232" s="203">
        <v>5226134.54</v>
      </c>
      <c r="I232" s="148"/>
      <c r="J232" s="204"/>
      <c r="K232" s="170"/>
      <c r="L232" s="204">
        <v>5226134.54</v>
      </c>
      <c r="M232" s="205"/>
      <c r="W232" s="150"/>
    </row>
    <row r="233" spans="1:23" s="149" customFormat="1" ht="15" customHeight="1" x14ac:dyDescent="0.25">
      <c r="A233" s="218" t="s">
        <v>3530</v>
      </c>
      <c r="B233" s="219"/>
      <c r="C233" s="175" t="s">
        <v>21</v>
      </c>
      <c r="D233" s="175" t="s">
        <v>21</v>
      </c>
      <c r="E233" s="286" t="s">
        <v>3806</v>
      </c>
      <c r="F233" s="304" t="s">
        <v>3807</v>
      </c>
      <c r="G233" s="305">
        <f>SUM(G234:G237)</f>
        <v>0</v>
      </c>
      <c r="H233" s="302">
        <v>100362775</v>
      </c>
      <c r="I233" s="148"/>
      <c r="J233" s="303">
        <v>0</v>
      </c>
      <c r="K233" s="170"/>
      <c r="L233" s="303">
        <v>100362775</v>
      </c>
      <c r="M233" s="227"/>
      <c r="W233" s="150"/>
    </row>
    <row r="234" spans="1:23" s="149" customFormat="1" ht="15" customHeight="1" x14ac:dyDescent="0.25">
      <c r="A234" s="218"/>
      <c r="B234" s="219" t="s">
        <v>3526</v>
      </c>
      <c r="C234" s="175" t="s">
        <v>3526</v>
      </c>
      <c r="D234" s="175" t="s">
        <v>3527</v>
      </c>
      <c r="E234" s="289" t="s">
        <v>1051</v>
      </c>
      <c r="F234" s="296" t="s">
        <v>3808</v>
      </c>
      <c r="G234" s="253"/>
      <c r="H234" s="203">
        <v>51056752</v>
      </c>
      <c r="I234" s="148"/>
      <c r="J234" s="204"/>
      <c r="K234" s="170"/>
      <c r="L234" s="204">
        <v>51056752</v>
      </c>
      <c r="M234" s="205"/>
      <c r="W234" s="150"/>
    </row>
    <row r="235" spans="1:23" s="149" customFormat="1" ht="15" customHeight="1" x14ac:dyDescent="0.25">
      <c r="A235" s="218"/>
      <c r="B235" s="219"/>
      <c r="C235" s="175" t="s">
        <v>21</v>
      </c>
      <c r="D235" s="175" t="s">
        <v>3527</v>
      </c>
      <c r="E235" s="289" t="s">
        <v>757</v>
      </c>
      <c r="F235" s="296" t="s">
        <v>3809</v>
      </c>
      <c r="G235" s="253"/>
      <c r="H235" s="203">
        <v>0</v>
      </c>
      <c r="I235" s="148"/>
      <c r="J235" s="204"/>
      <c r="K235" s="170"/>
      <c r="L235" s="204">
        <v>0</v>
      </c>
      <c r="M235" s="205"/>
      <c r="W235" s="150"/>
    </row>
    <row r="236" spans="1:23" s="149" customFormat="1" ht="15" customHeight="1" x14ac:dyDescent="0.25">
      <c r="A236" s="218"/>
      <c r="B236" s="219" t="s">
        <v>18</v>
      </c>
      <c r="C236" s="175" t="s">
        <v>18</v>
      </c>
      <c r="D236" s="175" t="s">
        <v>3527</v>
      </c>
      <c r="E236" s="289" t="s">
        <v>1093</v>
      </c>
      <c r="F236" s="296" t="s">
        <v>3810</v>
      </c>
      <c r="G236" s="253"/>
      <c r="H236" s="203">
        <v>25961741</v>
      </c>
      <c r="I236" s="148"/>
      <c r="J236" s="204"/>
      <c r="K236" s="170"/>
      <c r="L236" s="204">
        <v>25961741</v>
      </c>
      <c r="M236" s="205"/>
      <c r="W236" s="150"/>
    </row>
    <row r="237" spans="1:23" s="149" customFormat="1" ht="15" customHeight="1" x14ac:dyDescent="0.25">
      <c r="A237" s="218" t="s">
        <v>3530</v>
      </c>
      <c r="B237" s="219"/>
      <c r="C237" s="175" t="s">
        <v>21</v>
      </c>
      <c r="D237" s="175" t="s">
        <v>21</v>
      </c>
      <c r="E237" s="289" t="s">
        <v>3811</v>
      </c>
      <c r="F237" s="298" t="s">
        <v>3812</v>
      </c>
      <c r="G237" s="307">
        <f>SUM(G238:G242)</f>
        <v>0</v>
      </c>
      <c r="H237" s="203">
        <v>23344282</v>
      </c>
      <c r="I237" s="148"/>
      <c r="J237" s="204">
        <v>0</v>
      </c>
      <c r="K237" s="170"/>
      <c r="L237" s="204">
        <v>23344282</v>
      </c>
      <c r="M237" s="205"/>
      <c r="W237" s="150"/>
    </row>
    <row r="238" spans="1:23" s="149" customFormat="1" ht="15" customHeight="1" x14ac:dyDescent="0.25">
      <c r="A238" s="218"/>
      <c r="B238" s="219"/>
      <c r="C238" s="175" t="s">
        <v>21</v>
      </c>
      <c r="D238" s="175" t="s">
        <v>3527</v>
      </c>
      <c r="E238" s="291" t="s">
        <v>1056</v>
      </c>
      <c r="F238" s="306" t="s">
        <v>3813</v>
      </c>
      <c r="G238" s="202"/>
      <c r="H238" s="203">
        <v>9186613</v>
      </c>
      <c r="I238" s="148"/>
      <c r="J238" s="204"/>
      <c r="K238" s="170"/>
      <c r="L238" s="204">
        <v>9186613</v>
      </c>
      <c r="M238" s="205"/>
      <c r="W238" s="150"/>
    </row>
    <row r="239" spans="1:23" s="149" customFormat="1" ht="15" customHeight="1" x14ac:dyDescent="0.25">
      <c r="A239" s="218"/>
      <c r="B239" s="219"/>
      <c r="C239" s="175" t="s">
        <v>21</v>
      </c>
      <c r="D239" s="175" t="s">
        <v>3527</v>
      </c>
      <c r="E239" s="291" t="s">
        <v>1059</v>
      </c>
      <c r="F239" s="306" t="s">
        <v>3814</v>
      </c>
      <c r="G239" s="202"/>
      <c r="H239" s="203">
        <v>4740012</v>
      </c>
      <c r="I239" s="148"/>
      <c r="J239" s="204"/>
      <c r="K239" s="170"/>
      <c r="L239" s="204">
        <v>4740012</v>
      </c>
      <c r="M239" s="205"/>
      <c r="W239" s="150"/>
    </row>
    <row r="240" spans="1:23" s="149" customFormat="1" ht="15" customHeight="1" x14ac:dyDescent="0.25">
      <c r="A240" s="218"/>
      <c r="B240" s="219"/>
      <c r="C240" s="175" t="s">
        <v>21</v>
      </c>
      <c r="D240" s="175" t="s">
        <v>3527</v>
      </c>
      <c r="E240" s="291" t="s">
        <v>748</v>
      </c>
      <c r="F240" s="306" t="s">
        <v>3815</v>
      </c>
      <c r="G240" s="202"/>
      <c r="H240" s="203">
        <v>9417657</v>
      </c>
      <c r="I240" s="148"/>
      <c r="J240" s="204"/>
      <c r="K240" s="170"/>
      <c r="L240" s="204">
        <v>9417657</v>
      </c>
      <c r="M240" s="205"/>
      <c r="W240" s="150"/>
    </row>
    <row r="241" spans="1:23" s="149" customFormat="1" ht="15" customHeight="1" x14ac:dyDescent="0.25">
      <c r="A241" s="218"/>
      <c r="B241" s="219"/>
      <c r="C241" s="175" t="s">
        <v>21</v>
      </c>
      <c r="D241" s="175" t="s">
        <v>3527</v>
      </c>
      <c r="E241" s="291" t="s">
        <v>751</v>
      </c>
      <c r="F241" s="306" t="s">
        <v>3816</v>
      </c>
      <c r="G241" s="202"/>
      <c r="H241" s="203">
        <v>0</v>
      </c>
      <c r="I241" s="148"/>
      <c r="J241" s="204"/>
      <c r="K241" s="170"/>
      <c r="L241" s="204">
        <v>0</v>
      </c>
      <c r="M241" s="205"/>
      <c r="W241" s="150"/>
    </row>
    <row r="242" spans="1:23" s="149" customFormat="1" ht="15" customHeight="1" x14ac:dyDescent="0.25">
      <c r="A242" s="218"/>
      <c r="B242" s="219"/>
      <c r="C242" s="175" t="s">
        <v>21</v>
      </c>
      <c r="D242" s="175" t="s">
        <v>3527</v>
      </c>
      <c r="E242" s="289" t="s">
        <v>754</v>
      </c>
      <c r="F242" s="298" t="s">
        <v>3817</v>
      </c>
      <c r="G242" s="253"/>
      <c r="H242" s="203">
        <v>0</v>
      </c>
      <c r="I242" s="148"/>
      <c r="J242" s="204"/>
      <c r="K242" s="170"/>
      <c r="L242" s="204">
        <v>0</v>
      </c>
      <c r="M242" s="205"/>
      <c r="W242" s="150"/>
    </row>
    <row r="243" spans="1:23" s="149" customFormat="1" ht="15" customHeight="1" x14ac:dyDescent="0.25">
      <c r="A243" s="218" t="s">
        <v>3530</v>
      </c>
      <c r="B243" s="219"/>
      <c r="C243" s="175" t="s">
        <v>21</v>
      </c>
      <c r="D243" s="175" t="s">
        <v>21</v>
      </c>
      <c r="E243" s="286" t="s">
        <v>3818</v>
      </c>
      <c r="F243" s="304" t="s">
        <v>3819</v>
      </c>
      <c r="G243" s="305">
        <f>SUM(G244:G248)</f>
        <v>0</v>
      </c>
      <c r="H243" s="302">
        <v>19903552.080000002</v>
      </c>
      <c r="I243" s="148"/>
      <c r="J243" s="303">
        <v>0</v>
      </c>
      <c r="K243" s="170"/>
      <c r="L243" s="303">
        <v>19903552.080000002</v>
      </c>
      <c r="M243" s="227"/>
      <c r="W243" s="150"/>
    </row>
    <row r="244" spans="1:23" s="149" customFormat="1" ht="15" customHeight="1" x14ac:dyDescent="0.25">
      <c r="A244" s="218"/>
      <c r="B244" s="219" t="s">
        <v>3526</v>
      </c>
      <c r="C244" s="175" t="s">
        <v>3526</v>
      </c>
      <c r="D244" s="175" t="s">
        <v>3527</v>
      </c>
      <c r="E244" s="289" t="s">
        <v>530</v>
      </c>
      <c r="F244" s="298" t="s">
        <v>3820</v>
      </c>
      <c r="G244" s="253"/>
      <c r="H244" s="203">
        <v>0</v>
      </c>
      <c r="I244" s="148"/>
      <c r="J244" s="204"/>
      <c r="K244" s="170"/>
      <c r="L244" s="204">
        <v>0</v>
      </c>
      <c r="M244" s="205"/>
      <c r="W244" s="150"/>
    </row>
    <row r="245" spans="1:23" s="199" customFormat="1" ht="15" customHeight="1" x14ac:dyDescent="0.25">
      <c r="A245" s="182"/>
      <c r="B245" s="192"/>
      <c r="C245" s="175" t="s">
        <v>21</v>
      </c>
      <c r="D245" s="175" t="s">
        <v>3527</v>
      </c>
      <c r="E245" s="289" t="s">
        <v>533</v>
      </c>
      <c r="F245" s="298" t="s">
        <v>3821</v>
      </c>
      <c r="G245" s="253"/>
      <c r="H245" s="203">
        <v>0</v>
      </c>
      <c r="I245" s="148"/>
      <c r="J245" s="204"/>
      <c r="K245" s="170"/>
      <c r="L245" s="204">
        <v>0</v>
      </c>
      <c r="M245" s="205"/>
      <c r="W245" s="150"/>
    </row>
    <row r="246" spans="1:23" s="199" customFormat="1" ht="15" customHeight="1" x14ac:dyDescent="0.25">
      <c r="A246" s="182"/>
      <c r="B246" s="192" t="s">
        <v>3613</v>
      </c>
      <c r="C246" s="175" t="s">
        <v>3613</v>
      </c>
      <c r="D246" s="175" t="s">
        <v>3527</v>
      </c>
      <c r="E246" s="289" t="s">
        <v>536</v>
      </c>
      <c r="F246" s="298" t="s">
        <v>3822</v>
      </c>
      <c r="G246" s="253"/>
      <c r="H246" s="203">
        <v>0</v>
      </c>
      <c r="I246" s="148"/>
      <c r="J246" s="204"/>
      <c r="K246" s="170"/>
      <c r="L246" s="204">
        <v>0</v>
      </c>
      <c r="M246" s="205"/>
      <c r="W246" s="150"/>
    </row>
    <row r="247" spans="1:23" s="199" customFormat="1" ht="15" customHeight="1" x14ac:dyDescent="0.25">
      <c r="A247" s="182"/>
      <c r="B247" s="192"/>
      <c r="C247" s="175" t="s">
        <v>21</v>
      </c>
      <c r="D247" s="175" t="s">
        <v>3527</v>
      </c>
      <c r="E247" s="289" t="s">
        <v>539</v>
      </c>
      <c r="F247" s="298" t="s">
        <v>3823</v>
      </c>
      <c r="G247" s="253"/>
      <c r="H247" s="203">
        <v>18874706.420000002</v>
      </c>
      <c r="I247" s="148"/>
      <c r="J247" s="204"/>
      <c r="K247" s="170"/>
      <c r="L247" s="204">
        <v>18874706.420000002</v>
      </c>
      <c r="M247" s="205"/>
      <c r="W247" s="150"/>
    </row>
    <row r="248" spans="1:23" s="199" customFormat="1" ht="15" customHeight="1" x14ac:dyDescent="0.25">
      <c r="A248" s="182"/>
      <c r="B248" s="192"/>
      <c r="C248" s="175" t="s">
        <v>21</v>
      </c>
      <c r="D248" s="175" t="s">
        <v>3527</v>
      </c>
      <c r="E248" s="289" t="s">
        <v>542</v>
      </c>
      <c r="F248" s="298" t="s">
        <v>3824</v>
      </c>
      <c r="G248" s="253"/>
      <c r="H248" s="203">
        <v>1028845.66</v>
      </c>
      <c r="I248" s="148"/>
      <c r="J248" s="204"/>
      <c r="K248" s="170"/>
      <c r="L248" s="204">
        <v>1028845.66</v>
      </c>
      <c r="M248" s="205"/>
      <c r="W248" s="150"/>
    </row>
    <row r="249" spans="1:23" s="199" customFormat="1" ht="15" customHeight="1" x14ac:dyDescent="0.25">
      <c r="A249" s="182" t="s">
        <v>3530</v>
      </c>
      <c r="B249" s="192"/>
      <c r="C249" s="175" t="s">
        <v>21</v>
      </c>
      <c r="D249" s="175" t="s">
        <v>21</v>
      </c>
      <c r="E249" s="286" t="s">
        <v>3825</v>
      </c>
      <c r="F249" s="304" t="s">
        <v>3826</v>
      </c>
      <c r="G249" s="305">
        <f>SUM(G250:G255)</f>
        <v>0</v>
      </c>
      <c r="H249" s="302">
        <v>10814031</v>
      </c>
      <c r="I249" s="148"/>
      <c r="J249" s="303">
        <v>0</v>
      </c>
      <c r="K249" s="170"/>
      <c r="L249" s="303">
        <v>10814031</v>
      </c>
      <c r="M249" s="227"/>
      <c r="W249" s="150"/>
    </row>
    <row r="250" spans="1:23" s="199" customFormat="1" ht="15" customHeight="1" x14ac:dyDescent="0.25">
      <c r="A250" s="182"/>
      <c r="B250" s="192" t="s">
        <v>3526</v>
      </c>
      <c r="C250" s="175" t="s">
        <v>3526</v>
      </c>
      <c r="D250" s="175" t="s">
        <v>3527</v>
      </c>
      <c r="E250" s="289" t="s">
        <v>1015</v>
      </c>
      <c r="F250" s="298" t="s">
        <v>3827</v>
      </c>
      <c r="G250" s="253"/>
      <c r="H250" s="203">
        <v>8010057</v>
      </c>
      <c r="I250" s="148"/>
      <c r="J250" s="204"/>
      <c r="K250" s="170"/>
      <c r="L250" s="204">
        <v>8010057</v>
      </c>
      <c r="M250" s="205"/>
      <c r="W250" s="150"/>
    </row>
    <row r="251" spans="1:23" s="199" customFormat="1" ht="15" customHeight="1" x14ac:dyDescent="0.25">
      <c r="A251" s="182"/>
      <c r="B251" s="192"/>
      <c r="C251" s="175" t="s">
        <v>21</v>
      </c>
      <c r="D251" s="175" t="s">
        <v>3527</v>
      </c>
      <c r="E251" s="289" t="s">
        <v>422</v>
      </c>
      <c r="F251" s="298" t="s">
        <v>3828</v>
      </c>
      <c r="G251" s="253"/>
      <c r="H251" s="203">
        <v>0</v>
      </c>
      <c r="I251" s="148"/>
      <c r="J251" s="204"/>
      <c r="K251" s="170"/>
      <c r="L251" s="204">
        <v>0</v>
      </c>
      <c r="M251" s="205"/>
      <c r="W251" s="150"/>
    </row>
    <row r="252" spans="1:23" s="199" customFormat="1" ht="15" customHeight="1" x14ac:dyDescent="0.25">
      <c r="A252" s="182"/>
      <c r="B252" s="192" t="s">
        <v>18</v>
      </c>
      <c r="C252" s="175" t="s">
        <v>18</v>
      </c>
      <c r="D252" s="175" t="s">
        <v>3527</v>
      </c>
      <c r="E252" s="289" t="s">
        <v>1081</v>
      </c>
      <c r="F252" s="298" t="s">
        <v>3829</v>
      </c>
      <c r="G252" s="253"/>
      <c r="H252" s="203">
        <v>1512643</v>
      </c>
      <c r="I252" s="148"/>
      <c r="J252" s="204"/>
      <c r="K252" s="170"/>
      <c r="L252" s="204">
        <v>1512643</v>
      </c>
      <c r="M252" s="205"/>
      <c r="W252" s="150"/>
    </row>
    <row r="253" spans="1:23" s="199" customFormat="1" ht="15" customHeight="1" x14ac:dyDescent="0.25">
      <c r="A253" s="182"/>
      <c r="B253" s="192"/>
      <c r="C253" s="175" t="s">
        <v>21</v>
      </c>
      <c r="D253" s="175" t="s">
        <v>3527</v>
      </c>
      <c r="E253" s="289" t="s">
        <v>425</v>
      </c>
      <c r="F253" s="298" t="s">
        <v>3830</v>
      </c>
      <c r="G253" s="253"/>
      <c r="H253" s="203">
        <v>1291331</v>
      </c>
      <c r="I253" s="148"/>
      <c r="J253" s="204"/>
      <c r="K253" s="170"/>
      <c r="L253" s="204">
        <v>1291331</v>
      </c>
      <c r="M253" s="205"/>
      <c r="W253" s="150"/>
    </row>
    <row r="254" spans="1:23" s="199" customFormat="1" ht="15" customHeight="1" x14ac:dyDescent="0.25">
      <c r="A254" s="182"/>
      <c r="B254" s="192"/>
      <c r="C254" s="175" t="s">
        <v>21</v>
      </c>
      <c r="D254" s="175" t="s">
        <v>3527</v>
      </c>
      <c r="E254" s="289" t="s">
        <v>428</v>
      </c>
      <c r="F254" s="298" t="s">
        <v>3831</v>
      </c>
      <c r="G254" s="253"/>
      <c r="H254" s="203">
        <v>0</v>
      </c>
      <c r="I254" s="148"/>
      <c r="J254" s="204"/>
      <c r="K254" s="170"/>
      <c r="L254" s="204">
        <v>0</v>
      </c>
      <c r="M254" s="205"/>
      <c r="W254" s="150"/>
    </row>
    <row r="255" spans="1:23" s="199" customFormat="1" ht="15" customHeight="1" x14ac:dyDescent="0.25">
      <c r="A255" s="182"/>
      <c r="B255" s="192"/>
      <c r="C255" s="175" t="s">
        <v>21</v>
      </c>
      <c r="D255" s="175" t="s">
        <v>3527</v>
      </c>
      <c r="E255" s="289" t="s">
        <v>431</v>
      </c>
      <c r="F255" s="298" t="s">
        <v>3832</v>
      </c>
      <c r="G255" s="253"/>
      <c r="H255" s="203">
        <v>0</v>
      </c>
      <c r="I255" s="148"/>
      <c r="J255" s="204"/>
      <c r="K255" s="170"/>
      <c r="L255" s="204">
        <v>0</v>
      </c>
      <c r="M255" s="205"/>
      <c r="W255" s="150"/>
    </row>
    <row r="256" spans="1:23" s="199" customFormat="1" ht="15" customHeight="1" x14ac:dyDescent="0.25">
      <c r="A256" s="182" t="s">
        <v>3530</v>
      </c>
      <c r="B256" s="192"/>
      <c r="C256" s="175" t="s">
        <v>21</v>
      </c>
      <c r="D256" s="175" t="s">
        <v>21</v>
      </c>
      <c r="E256" s="286" t="s">
        <v>3833</v>
      </c>
      <c r="F256" s="304" t="s">
        <v>3834</v>
      </c>
      <c r="G256" s="308">
        <f>SUM(G257:G261)</f>
        <v>0</v>
      </c>
      <c r="H256" s="309">
        <v>2768076.68</v>
      </c>
      <c r="I256" s="148"/>
      <c r="J256" s="310">
        <v>0</v>
      </c>
      <c r="K256" s="170"/>
      <c r="L256" s="310">
        <v>2768076.68</v>
      </c>
      <c r="M256" s="181"/>
      <c r="W256" s="150"/>
    </row>
    <row r="257" spans="1:23" s="199" customFormat="1" ht="15" customHeight="1" x14ac:dyDescent="0.25">
      <c r="A257" s="182"/>
      <c r="B257" s="192" t="s">
        <v>3526</v>
      </c>
      <c r="C257" s="175" t="s">
        <v>3526</v>
      </c>
      <c r="D257" s="175" t="s">
        <v>3527</v>
      </c>
      <c r="E257" s="289" t="s">
        <v>1048</v>
      </c>
      <c r="F257" s="298" t="s">
        <v>3835</v>
      </c>
      <c r="G257" s="253"/>
      <c r="H257" s="203">
        <v>14087</v>
      </c>
      <c r="I257" s="148"/>
      <c r="J257" s="204"/>
      <c r="K257" s="170"/>
      <c r="L257" s="204">
        <v>14087</v>
      </c>
      <c r="M257" s="205"/>
      <c r="W257" s="150"/>
    </row>
    <row r="258" spans="1:23" s="199" customFormat="1" ht="15" customHeight="1" x14ac:dyDescent="0.25">
      <c r="A258" s="182"/>
      <c r="B258" s="192"/>
      <c r="C258" s="175" t="s">
        <v>21</v>
      </c>
      <c r="D258" s="175" t="s">
        <v>3527</v>
      </c>
      <c r="E258" s="289" t="s">
        <v>731</v>
      </c>
      <c r="F258" s="298" t="s">
        <v>3836</v>
      </c>
      <c r="G258" s="253"/>
      <c r="H258" s="203">
        <v>0</v>
      </c>
      <c r="I258" s="148"/>
      <c r="J258" s="204"/>
      <c r="K258" s="170"/>
      <c r="L258" s="204">
        <v>0</v>
      </c>
      <c r="M258" s="205"/>
      <c r="W258" s="150"/>
    </row>
    <row r="259" spans="1:23" s="199" customFormat="1" ht="15" customHeight="1" x14ac:dyDescent="0.25">
      <c r="A259" s="182"/>
      <c r="B259" s="192" t="s">
        <v>18</v>
      </c>
      <c r="C259" s="175" t="s">
        <v>18</v>
      </c>
      <c r="D259" s="175" t="s">
        <v>3527</v>
      </c>
      <c r="E259" s="289" t="s">
        <v>1090</v>
      </c>
      <c r="F259" s="298" t="s">
        <v>3837</v>
      </c>
      <c r="G259" s="253"/>
      <c r="H259" s="203">
        <v>146395</v>
      </c>
      <c r="I259" s="148"/>
      <c r="J259" s="204"/>
      <c r="K259" s="170"/>
      <c r="L259" s="204">
        <v>146395</v>
      </c>
      <c r="M259" s="205"/>
      <c r="W259" s="150"/>
    </row>
    <row r="260" spans="1:23" s="199" customFormat="1" ht="15" customHeight="1" x14ac:dyDescent="0.25">
      <c r="A260" s="182"/>
      <c r="B260" s="192"/>
      <c r="C260" s="175" t="s">
        <v>21</v>
      </c>
      <c r="D260" s="175" t="s">
        <v>3527</v>
      </c>
      <c r="E260" s="289" t="s">
        <v>734</v>
      </c>
      <c r="F260" s="298" t="s">
        <v>3838</v>
      </c>
      <c r="G260" s="253"/>
      <c r="H260" s="203">
        <v>2607594.6800000002</v>
      </c>
      <c r="I260" s="148"/>
      <c r="J260" s="204"/>
      <c r="K260" s="170"/>
      <c r="L260" s="204">
        <v>2607594.6800000002</v>
      </c>
      <c r="M260" s="205"/>
      <c r="W260" s="150"/>
    </row>
    <row r="261" spans="1:23" s="199" customFormat="1" ht="15" customHeight="1" x14ac:dyDescent="0.25">
      <c r="A261" s="182"/>
      <c r="B261" s="192"/>
      <c r="C261" s="175" t="s">
        <v>21</v>
      </c>
      <c r="D261" s="175" t="s">
        <v>3527</v>
      </c>
      <c r="E261" s="289" t="s">
        <v>737</v>
      </c>
      <c r="F261" s="298" t="s">
        <v>3839</v>
      </c>
      <c r="G261" s="253"/>
      <c r="H261" s="203">
        <v>0</v>
      </c>
      <c r="I261" s="148"/>
      <c r="J261" s="204"/>
      <c r="K261" s="170"/>
      <c r="L261" s="204">
        <v>0</v>
      </c>
      <c r="M261" s="205"/>
      <c r="W261" s="150"/>
    </row>
    <row r="262" spans="1:23" s="199" customFormat="1" ht="15" customHeight="1" x14ac:dyDescent="0.25">
      <c r="A262" s="182" t="s">
        <v>3530</v>
      </c>
      <c r="B262" s="192"/>
      <c r="C262" s="175" t="s">
        <v>21</v>
      </c>
      <c r="D262" s="175" t="s">
        <v>21</v>
      </c>
      <c r="E262" s="286" t="s">
        <v>3840</v>
      </c>
      <c r="F262" s="304" t="s">
        <v>3841</v>
      </c>
      <c r="G262" s="308">
        <f>SUM(G263:G266)</f>
        <v>0</v>
      </c>
      <c r="H262" s="309">
        <v>9821410.2799999993</v>
      </c>
      <c r="I262" s="148"/>
      <c r="J262" s="310">
        <v>0</v>
      </c>
      <c r="K262" s="170"/>
      <c r="L262" s="310">
        <v>9821410.2799999993</v>
      </c>
      <c r="M262" s="181"/>
      <c r="W262" s="150"/>
    </row>
    <row r="263" spans="1:23" s="199" customFormat="1" ht="15" customHeight="1" x14ac:dyDescent="0.25">
      <c r="A263" s="182"/>
      <c r="B263" s="192" t="s">
        <v>3526</v>
      </c>
      <c r="C263" s="175" t="s">
        <v>3526</v>
      </c>
      <c r="D263" s="175" t="s">
        <v>3527</v>
      </c>
      <c r="E263" s="289" t="s">
        <v>1062</v>
      </c>
      <c r="F263" s="298" t="s">
        <v>3842</v>
      </c>
      <c r="G263" s="253"/>
      <c r="H263" s="203">
        <v>0</v>
      </c>
      <c r="I263" s="148"/>
      <c r="J263" s="204"/>
      <c r="K263" s="170"/>
      <c r="L263" s="204">
        <v>0</v>
      </c>
      <c r="M263" s="205"/>
      <c r="W263" s="150"/>
    </row>
    <row r="264" spans="1:23" s="199" customFormat="1" ht="15" customHeight="1" x14ac:dyDescent="0.25">
      <c r="A264" s="182"/>
      <c r="B264" s="192"/>
      <c r="C264" s="175" t="s">
        <v>21</v>
      </c>
      <c r="D264" s="175" t="s">
        <v>3527</v>
      </c>
      <c r="E264" s="289" t="s">
        <v>740</v>
      </c>
      <c r="F264" s="298" t="s">
        <v>3843</v>
      </c>
      <c r="G264" s="253"/>
      <c r="H264" s="203">
        <v>0</v>
      </c>
      <c r="I264" s="148"/>
      <c r="J264" s="204"/>
      <c r="K264" s="170"/>
      <c r="L264" s="204">
        <v>0</v>
      </c>
      <c r="M264" s="205"/>
      <c r="W264" s="150"/>
    </row>
    <row r="265" spans="1:23" s="199" customFormat="1" ht="15" customHeight="1" x14ac:dyDescent="0.25">
      <c r="A265" s="182"/>
      <c r="B265" s="192" t="s">
        <v>18</v>
      </c>
      <c r="C265" s="175" t="s">
        <v>18</v>
      </c>
      <c r="D265" s="175" t="s">
        <v>3527</v>
      </c>
      <c r="E265" s="289" t="s">
        <v>1096</v>
      </c>
      <c r="F265" s="298" t="s">
        <v>3844</v>
      </c>
      <c r="G265" s="253"/>
      <c r="H265" s="203">
        <v>117089</v>
      </c>
      <c r="I265" s="148"/>
      <c r="J265" s="204"/>
      <c r="K265" s="170"/>
      <c r="L265" s="204">
        <v>117089</v>
      </c>
      <c r="M265" s="205"/>
      <c r="W265" s="150"/>
    </row>
    <row r="266" spans="1:23" s="199" customFormat="1" ht="15" customHeight="1" x14ac:dyDescent="0.25">
      <c r="A266" s="182"/>
      <c r="B266" s="192"/>
      <c r="C266" s="175" t="s">
        <v>21</v>
      </c>
      <c r="D266" s="175" t="s">
        <v>3527</v>
      </c>
      <c r="E266" s="289" t="s">
        <v>743</v>
      </c>
      <c r="F266" s="298" t="s">
        <v>3845</v>
      </c>
      <c r="G266" s="253"/>
      <c r="H266" s="203">
        <v>9704321.2799999993</v>
      </c>
      <c r="I266" s="148"/>
      <c r="J266" s="204"/>
      <c r="K266" s="170"/>
      <c r="L266" s="204">
        <v>9704321.2799999993</v>
      </c>
      <c r="M266" s="205"/>
      <c r="W266" s="150"/>
    </row>
    <row r="267" spans="1:23" s="199" customFormat="1" ht="15" customHeight="1" x14ac:dyDescent="0.25">
      <c r="A267" s="182" t="s">
        <v>3530</v>
      </c>
      <c r="B267" s="192"/>
      <c r="C267" s="175" t="s">
        <v>21</v>
      </c>
      <c r="D267" s="175" t="s">
        <v>21</v>
      </c>
      <c r="E267" s="286" t="s">
        <v>3846</v>
      </c>
      <c r="F267" s="304" t="s">
        <v>3847</v>
      </c>
      <c r="G267" s="301">
        <f>+G268+SUM(G271:G275)</f>
        <v>0</v>
      </c>
      <c r="H267" s="311">
        <v>25612581.829999994</v>
      </c>
      <c r="I267" s="148"/>
      <c r="J267" s="312">
        <v>0</v>
      </c>
      <c r="K267" s="170"/>
      <c r="L267" s="312">
        <v>25612581.829999994</v>
      </c>
      <c r="M267" s="313"/>
      <c r="W267" s="150"/>
    </row>
    <row r="268" spans="1:23" s="199" customFormat="1" ht="15" customHeight="1" x14ac:dyDescent="0.25">
      <c r="A268" s="182" t="s">
        <v>3530</v>
      </c>
      <c r="B268" s="192" t="s">
        <v>3526</v>
      </c>
      <c r="C268" s="175" t="s">
        <v>3526</v>
      </c>
      <c r="D268" s="175" t="s">
        <v>21</v>
      </c>
      <c r="E268" s="289" t="s">
        <v>3848</v>
      </c>
      <c r="F268" s="298" t="s">
        <v>3849</v>
      </c>
      <c r="G268" s="202">
        <f>+G269+G270</f>
        <v>0</v>
      </c>
      <c r="H268" s="203">
        <v>0</v>
      </c>
      <c r="I268" s="148"/>
      <c r="J268" s="204">
        <v>0</v>
      </c>
      <c r="K268" s="170"/>
      <c r="L268" s="204">
        <v>0</v>
      </c>
      <c r="M268" s="205"/>
      <c r="W268" s="150"/>
    </row>
    <row r="269" spans="1:23" s="149" customFormat="1" ht="15" customHeight="1" x14ac:dyDescent="0.25">
      <c r="A269" s="218"/>
      <c r="B269" s="219" t="s">
        <v>3526</v>
      </c>
      <c r="C269" s="175" t="s">
        <v>3526</v>
      </c>
      <c r="D269" s="175" t="s">
        <v>3527</v>
      </c>
      <c r="E269" s="291" t="s">
        <v>578</v>
      </c>
      <c r="F269" s="306" t="s">
        <v>3850</v>
      </c>
      <c r="G269" s="202"/>
      <c r="H269" s="203">
        <v>0</v>
      </c>
      <c r="I269" s="148"/>
      <c r="J269" s="204"/>
      <c r="K269" s="170"/>
      <c r="L269" s="204">
        <v>0</v>
      </c>
      <c r="M269" s="205"/>
      <c r="W269" s="150"/>
    </row>
    <row r="270" spans="1:23" s="149" customFormat="1" ht="15" customHeight="1" x14ac:dyDescent="0.25">
      <c r="A270" s="218"/>
      <c r="B270" s="219" t="s">
        <v>3526</v>
      </c>
      <c r="C270" s="175" t="s">
        <v>3526</v>
      </c>
      <c r="D270" s="175" t="s">
        <v>3527</v>
      </c>
      <c r="E270" s="291" t="s">
        <v>594</v>
      </c>
      <c r="F270" s="306" t="s">
        <v>3851</v>
      </c>
      <c r="G270" s="202"/>
      <c r="H270" s="203">
        <v>0</v>
      </c>
      <c r="I270" s="148"/>
      <c r="J270" s="204"/>
      <c r="K270" s="170"/>
      <c r="L270" s="204">
        <v>0</v>
      </c>
      <c r="M270" s="205"/>
      <c r="W270" s="150"/>
    </row>
    <row r="271" spans="1:23" s="199" customFormat="1" ht="15" customHeight="1" x14ac:dyDescent="0.25">
      <c r="A271" s="182"/>
      <c r="B271" s="192"/>
      <c r="C271" s="175" t="s">
        <v>21</v>
      </c>
      <c r="D271" s="175" t="s">
        <v>3527</v>
      </c>
      <c r="E271" s="289" t="s">
        <v>581</v>
      </c>
      <c r="F271" s="298" t="s">
        <v>3852</v>
      </c>
      <c r="G271" s="253"/>
      <c r="H271" s="203">
        <v>0</v>
      </c>
      <c r="I271" s="148"/>
      <c r="J271" s="204"/>
      <c r="K271" s="170"/>
      <c r="L271" s="204">
        <v>0</v>
      </c>
      <c r="M271" s="205"/>
      <c r="W271" s="150"/>
    </row>
    <row r="272" spans="1:23" s="199" customFormat="1" ht="15" customHeight="1" x14ac:dyDescent="0.25">
      <c r="A272" s="182"/>
      <c r="B272" s="192" t="s">
        <v>18</v>
      </c>
      <c r="C272" s="175" t="s">
        <v>18</v>
      </c>
      <c r="D272" s="175" t="s">
        <v>3527</v>
      </c>
      <c r="E272" s="289" t="s">
        <v>700</v>
      </c>
      <c r="F272" s="298" t="s">
        <v>3853</v>
      </c>
      <c r="G272" s="253"/>
      <c r="H272" s="203">
        <v>0</v>
      </c>
      <c r="I272" s="148"/>
      <c r="J272" s="204"/>
      <c r="K272" s="170"/>
      <c r="L272" s="204">
        <v>0</v>
      </c>
      <c r="M272" s="205"/>
      <c r="W272" s="150"/>
    </row>
    <row r="273" spans="1:23" s="199" customFormat="1" ht="15" customHeight="1" x14ac:dyDescent="0.25">
      <c r="A273" s="182"/>
      <c r="B273" s="192" t="s">
        <v>3613</v>
      </c>
      <c r="C273" s="175" t="s">
        <v>3613</v>
      </c>
      <c r="D273" s="175" t="s">
        <v>3527</v>
      </c>
      <c r="E273" s="289" t="s">
        <v>584</v>
      </c>
      <c r="F273" s="298" t="s">
        <v>3854</v>
      </c>
      <c r="G273" s="253"/>
      <c r="H273" s="203">
        <v>0</v>
      </c>
      <c r="I273" s="148"/>
      <c r="J273" s="204"/>
      <c r="K273" s="170"/>
      <c r="L273" s="204">
        <v>0</v>
      </c>
      <c r="M273" s="205"/>
      <c r="W273" s="150"/>
    </row>
    <row r="274" spans="1:23" s="199" customFormat="1" ht="15" customHeight="1" x14ac:dyDescent="0.25">
      <c r="A274" s="182"/>
      <c r="B274" s="192"/>
      <c r="C274" s="175" t="s">
        <v>21</v>
      </c>
      <c r="D274" s="175" t="s">
        <v>3527</v>
      </c>
      <c r="E274" s="289" t="s">
        <v>587</v>
      </c>
      <c r="F274" s="298" t="s">
        <v>3855</v>
      </c>
      <c r="G274" s="253"/>
      <c r="H274" s="203">
        <v>24654521.929999996</v>
      </c>
      <c r="I274" s="148"/>
      <c r="J274" s="204"/>
      <c r="K274" s="170"/>
      <c r="L274" s="204">
        <v>24654521.929999996</v>
      </c>
      <c r="M274" s="205"/>
      <c r="W274" s="150"/>
    </row>
    <row r="275" spans="1:23" s="199" customFormat="1" ht="15" customHeight="1" x14ac:dyDescent="0.25">
      <c r="A275" s="182"/>
      <c r="B275" s="192"/>
      <c r="C275" s="175" t="s">
        <v>21</v>
      </c>
      <c r="D275" s="175" t="s">
        <v>3527</v>
      </c>
      <c r="E275" s="289" t="s">
        <v>591</v>
      </c>
      <c r="F275" s="298" t="s">
        <v>3856</v>
      </c>
      <c r="G275" s="253"/>
      <c r="H275" s="203">
        <v>958059.9</v>
      </c>
      <c r="I275" s="148"/>
      <c r="J275" s="204"/>
      <c r="K275" s="170"/>
      <c r="L275" s="204">
        <v>958059.9</v>
      </c>
      <c r="M275" s="205"/>
      <c r="W275" s="150"/>
    </row>
    <row r="276" spans="1:23" s="199" customFormat="1" ht="15" customHeight="1" x14ac:dyDescent="0.25">
      <c r="A276" s="182" t="s">
        <v>3530</v>
      </c>
      <c r="B276" s="192"/>
      <c r="C276" s="175" t="s">
        <v>21</v>
      </c>
      <c r="D276" s="175" t="s">
        <v>21</v>
      </c>
      <c r="E276" s="286" t="s">
        <v>3857</v>
      </c>
      <c r="F276" s="304" t="s">
        <v>3858</v>
      </c>
      <c r="G276" s="305">
        <f>SUM(G277:G283)</f>
        <v>0</v>
      </c>
      <c r="H276" s="302">
        <v>2569929.33</v>
      </c>
      <c r="I276" s="148"/>
      <c r="J276" s="303">
        <v>0</v>
      </c>
      <c r="K276" s="170"/>
      <c r="L276" s="303">
        <v>2569929.33</v>
      </c>
      <c r="M276" s="227"/>
      <c r="W276" s="150"/>
    </row>
    <row r="277" spans="1:23" s="199" customFormat="1" ht="15" customHeight="1" x14ac:dyDescent="0.25">
      <c r="A277" s="182"/>
      <c r="B277" s="192"/>
      <c r="C277" s="175" t="s">
        <v>21</v>
      </c>
      <c r="D277" s="175" t="s">
        <v>3527</v>
      </c>
      <c r="E277" s="289" t="s">
        <v>835</v>
      </c>
      <c r="F277" s="298" t="s">
        <v>3859</v>
      </c>
      <c r="G277" s="253"/>
      <c r="H277" s="203">
        <v>0</v>
      </c>
      <c r="I277" s="148"/>
      <c r="J277" s="204"/>
      <c r="K277" s="170"/>
      <c r="L277" s="204">
        <v>0</v>
      </c>
      <c r="M277" s="205"/>
      <c r="W277" s="150"/>
    </row>
    <row r="278" spans="1:23" s="199" customFormat="1" ht="15" customHeight="1" x14ac:dyDescent="0.25">
      <c r="A278" s="182"/>
      <c r="B278" s="192"/>
      <c r="C278" s="175" t="s">
        <v>21</v>
      </c>
      <c r="D278" s="175" t="s">
        <v>3527</v>
      </c>
      <c r="E278" s="289" t="s">
        <v>840</v>
      </c>
      <c r="F278" s="298" t="s">
        <v>3860</v>
      </c>
      <c r="G278" s="253"/>
      <c r="H278" s="203">
        <v>2554722.62</v>
      </c>
      <c r="I278" s="148"/>
      <c r="J278" s="204"/>
      <c r="K278" s="170"/>
      <c r="L278" s="204">
        <v>2554722.62</v>
      </c>
      <c r="M278" s="205"/>
      <c r="W278" s="150"/>
    </row>
    <row r="279" spans="1:23" s="199" customFormat="1" ht="15" customHeight="1" x14ac:dyDescent="0.25">
      <c r="A279" s="182"/>
      <c r="B279" s="192"/>
      <c r="C279" s="175" t="s">
        <v>21</v>
      </c>
      <c r="D279" s="175" t="s">
        <v>3527</v>
      </c>
      <c r="E279" s="289" t="s">
        <v>845</v>
      </c>
      <c r="F279" s="298" t="s">
        <v>3861</v>
      </c>
      <c r="G279" s="253"/>
      <c r="H279" s="203">
        <v>0</v>
      </c>
      <c r="I279" s="148"/>
      <c r="J279" s="204"/>
      <c r="K279" s="170"/>
      <c r="L279" s="204">
        <v>0</v>
      </c>
      <c r="M279" s="205"/>
      <c r="W279" s="150"/>
    </row>
    <row r="280" spans="1:23" s="199" customFormat="1" ht="15" customHeight="1" x14ac:dyDescent="0.25">
      <c r="A280" s="182"/>
      <c r="B280" s="192"/>
      <c r="C280" s="175" t="s">
        <v>21</v>
      </c>
      <c r="D280" s="175" t="s">
        <v>3527</v>
      </c>
      <c r="E280" s="289" t="s">
        <v>850</v>
      </c>
      <c r="F280" s="298" t="s">
        <v>3862</v>
      </c>
      <c r="G280" s="253"/>
      <c r="H280" s="203">
        <v>15206.71</v>
      </c>
      <c r="I280" s="148"/>
      <c r="J280" s="204"/>
      <c r="K280" s="170"/>
      <c r="L280" s="204">
        <v>15206.71</v>
      </c>
      <c r="M280" s="205"/>
      <c r="W280" s="150"/>
    </row>
    <row r="281" spans="1:23" s="199" customFormat="1" ht="15" customHeight="1" x14ac:dyDescent="0.25">
      <c r="A281" s="182"/>
      <c r="B281" s="192" t="s">
        <v>3526</v>
      </c>
      <c r="C281" s="175" t="s">
        <v>3526</v>
      </c>
      <c r="D281" s="175" t="s">
        <v>3527</v>
      </c>
      <c r="E281" s="289" t="s">
        <v>855</v>
      </c>
      <c r="F281" s="298" t="s">
        <v>3863</v>
      </c>
      <c r="G281" s="253"/>
      <c r="H281" s="203">
        <v>0</v>
      </c>
      <c r="I281" s="148"/>
      <c r="J281" s="204"/>
      <c r="K281" s="170"/>
      <c r="L281" s="204">
        <v>0</v>
      </c>
      <c r="M281" s="205"/>
      <c r="W281" s="150"/>
    </row>
    <row r="282" spans="1:23" s="199" customFormat="1" ht="15" customHeight="1" x14ac:dyDescent="0.25">
      <c r="A282" s="182"/>
      <c r="B282" s="192"/>
      <c r="C282" s="175" t="s">
        <v>21</v>
      </c>
      <c r="D282" s="175" t="s">
        <v>3527</v>
      </c>
      <c r="E282" s="289" t="s">
        <v>860</v>
      </c>
      <c r="F282" s="298" t="s">
        <v>3864</v>
      </c>
      <c r="G282" s="253"/>
      <c r="H282" s="203">
        <v>0</v>
      </c>
      <c r="I282" s="148"/>
      <c r="J282" s="204"/>
      <c r="K282" s="170"/>
      <c r="L282" s="204">
        <v>0</v>
      </c>
      <c r="M282" s="205"/>
      <c r="W282" s="150"/>
    </row>
    <row r="283" spans="1:23" s="199" customFormat="1" ht="15" customHeight="1" x14ac:dyDescent="0.25">
      <c r="A283" s="182"/>
      <c r="B283" s="192" t="s">
        <v>3526</v>
      </c>
      <c r="C283" s="175" t="s">
        <v>3526</v>
      </c>
      <c r="D283" s="175" t="s">
        <v>3527</v>
      </c>
      <c r="E283" s="289" t="s">
        <v>865</v>
      </c>
      <c r="F283" s="298" t="s">
        <v>3865</v>
      </c>
      <c r="G283" s="253"/>
      <c r="H283" s="203">
        <v>0</v>
      </c>
      <c r="I283" s="148"/>
      <c r="J283" s="204"/>
      <c r="K283" s="170"/>
      <c r="L283" s="204">
        <v>0</v>
      </c>
      <c r="M283" s="205"/>
      <c r="W283" s="150"/>
    </row>
    <row r="284" spans="1:23" s="199" customFormat="1" ht="15" customHeight="1" x14ac:dyDescent="0.25">
      <c r="A284" s="182" t="s">
        <v>3530</v>
      </c>
      <c r="B284" s="192"/>
      <c r="C284" s="175" t="s">
        <v>21</v>
      </c>
      <c r="D284" s="175" t="s">
        <v>21</v>
      </c>
      <c r="E284" s="286" t="s">
        <v>3866</v>
      </c>
      <c r="F284" s="304" t="s">
        <v>3867</v>
      </c>
      <c r="G284" s="305">
        <f>SUM(G285:G291)</f>
        <v>0</v>
      </c>
      <c r="H284" s="302">
        <v>2703094.8</v>
      </c>
      <c r="I284" s="148"/>
      <c r="J284" s="303">
        <v>578801.22</v>
      </c>
      <c r="K284" s="170"/>
      <c r="L284" s="303">
        <v>2124293.58</v>
      </c>
      <c r="M284" s="227"/>
      <c r="W284" s="150"/>
    </row>
    <row r="285" spans="1:23" s="199" customFormat="1" ht="15" customHeight="1" x14ac:dyDescent="0.25">
      <c r="A285" s="182"/>
      <c r="B285" s="192"/>
      <c r="C285" s="175" t="s">
        <v>21</v>
      </c>
      <c r="D285" s="175" t="s">
        <v>3527</v>
      </c>
      <c r="E285" s="289" t="s">
        <v>795</v>
      </c>
      <c r="F285" s="298" t="s">
        <v>3868</v>
      </c>
      <c r="G285" s="253"/>
      <c r="H285" s="203">
        <v>185525.39</v>
      </c>
      <c r="I285" s="148"/>
      <c r="J285" s="204"/>
      <c r="K285" s="170"/>
      <c r="L285" s="204">
        <v>185525.39</v>
      </c>
      <c r="M285" s="205"/>
      <c r="W285" s="150"/>
    </row>
    <row r="286" spans="1:23" s="199" customFormat="1" ht="15" customHeight="1" x14ac:dyDescent="0.25">
      <c r="A286" s="182"/>
      <c r="B286" s="192"/>
      <c r="C286" s="175" t="s">
        <v>21</v>
      </c>
      <c r="D286" s="175" t="s">
        <v>3527</v>
      </c>
      <c r="E286" s="289" t="s">
        <v>767</v>
      </c>
      <c r="F286" s="298" t="s">
        <v>3869</v>
      </c>
      <c r="G286" s="253"/>
      <c r="H286" s="203">
        <v>2500</v>
      </c>
      <c r="I286" s="148"/>
      <c r="J286" s="204"/>
      <c r="K286" s="170"/>
      <c r="L286" s="204">
        <v>2500</v>
      </c>
      <c r="M286" s="205"/>
      <c r="W286" s="150"/>
    </row>
    <row r="287" spans="1:23" s="199" customFormat="1" ht="15" customHeight="1" x14ac:dyDescent="0.25">
      <c r="A287" s="182"/>
      <c r="B287" s="192"/>
      <c r="C287" s="175" t="s">
        <v>21</v>
      </c>
      <c r="D287" s="175" t="s">
        <v>3527</v>
      </c>
      <c r="E287" s="289" t="s">
        <v>804</v>
      </c>
      <c r="F287" s="298" t="s">
        <v>3870</v>
      </c>
      <c r="G287" s="253"/>
      <c r="H287" s="203">
        <v>0</v>
      </c>
      <c r="I287" s="148"/>
      <c r="J287" s="204"/>
      <c r="K287" s="170"/>
      <c r="L287" s="204">
        <v>0</v>
      </c>
      <c r="M287" s="205"/>
      <c r="W287" s="150"/>
    </row>
    <row r="288" spans="1:23" s="199" customFormat="1" ht="15" customHeight="1" x14ac:dyDescent="0.25">
      <c r="A288" s="182"/>
      <c r="B288" s="192"/>
      <c r="C288" s="175" t="s">
        <v>21</v>
      </c>
      <c r="D288" s="175" t="s">
        <v>3527</v>
      </c>
      <c r="E288" s="289" t="s">
        <v>772</v>
      </c>
      <c r="F288" s="298" t="s">
        <v>3871</v>
      </c>
      <c r="G288" s="253"/>
      <c r="H288" s="203">
        <v>0</v>
      </c>
      <c r="I288" s="148"/>
      <c r="J288" s="204"/>
      <c r="K288" s="170"/>
      <c r="L288" s="204">
        <v>0</v>
      </c>
      <c r="M288" s="205"/>
      <c r="W288" s="150"/>
    </row>
    <row r="289" spans="1:23" s="199" customFormat="1" ht="15" customHeight="1" x14ac:dyDescent="0.25">
      <c r="A289" s="182"/>
      <c r="B289" s="192"/>
      <c r="C289" s="175" t="s">
        <v>21</v>
      </c>
      <c r="D289" s="175" t="s">
        <v>3527</v>
      </c>
      <c r="E289" s="289" t="s">
        <v>764</v>
      </c>
      <c r="F289" s="298" t="s">
        <v>3872</v>
      </c>
      <c r="G289" s="253"/>
      <c r="H289" s="203">
        <v>2504636.8899999997</v>
      </c>
      <c r="I289" s="148"/>
      <c r="J289" s="204">
        <v>578801.22</v>
      </c>
      <c r="K289" s="170"/>
      <c r="L289" s="204">
        <v>1925835.6699999997</v>
      </c>
      <c r="M289" s="205"/>
      <c r="W289" s="150"/>
    </row>
    <row r="290" spans="1:23" s="199" customFormat="1" ht="15" customHeight="1" x14ac:dyDescent="0.25">
      <c r="A290" s="182"/>
      <c r="B290" s="192" t="s">
        <v>3526</v>
      </c>
      <c r="C290" s="175" t="s">
        <v>3526</v>
      </c>
      <c r="D290" s="175" t="s">
        <v>3527</v>
      </c>
      <c r="E290" s="289" t="s">
        <v>809</v>
      </c>
      <c r="F290" s="298" t="s">
        <v>3873</v>
      </c>
      <c r="G290" s="253"/>
      <c r="H290" s="203">
        <v>10432.52</v>
      </c>
      <c r="I290" s="148"/>
      <c r="J290" s="204"/>
      <c r="K290" s="170"/>
      <c r="L290" s="204">
        <v>10432.52</v>
      </c>
      <c r="M290" s="205"/>
      <c r="W290" s="150"/>
    </row>
    <row r="291" spans="1:23" s="261" customFormat="1" ht="15" customHeight="1" x14ac:dyDescent="0.25">
      <c r="A291" s="182"/>
      <c r="B291" s="192" t="s">
        <v>3526</v>
      </c>
      <c r="C291" s="175" t="s">
        <v>3526</v>
      </c>
      <c r="D291" s="175" t="s">
        <v>3527</v>
      </c>
      <c r="E291" s="289" t="s">
        <v>812</v>
      </c>
      <c r="F291" s="298" t="s">
        <v>3874</v>
      </c>
      <c r="G291" s="253"/>
      <c r="H291" s="203">
        <v>0</v>
      </c>
      <c r="I291" s="148"/>
      <c r="J291" s="204"/>
      <c r="K291" s="314"/>
      <c r="L291" s="204">
        <v>0</v>
      </c>
      <c r="M291" s="205"/>
      <c r="W291" s="237"/>
    </row>
    <row r="292" spans="1:23" s="199" customFormat="1" ht="15" customHeight="1" x14ac:dyDescent="0.25">
      <c r="A292" s="182" t="s">
        <v>3530</v>
      </c>
      <c r="B292" s="192"/>
      <c r="C292" s="175" t="s">
        <v>21</v>
      </c>
      <c r="D292" s="175" t="s">
        <v>21</v>
      </c>
      <c r="E292" s="286" t="s">
        <v>3875</v>
      </c>
      <c r="F292" s="304" t="s">
        <v>3876</v>
      </c>
      <c r="G292" s="305">
        <f>+G293+G294+G295+G302</f>
        <v>0</v>
      </c>
      <c r="H292" s="302">
        <v>7800797.29</v>
      </c>
      <c r="I292" s="148"/>
      <c r="J292" s="303">
        <v>0</v>
      </c>
      <c r="K292" s="170"/>
      <c r="L292" s="303">
        <v>7800797.29</v>
      </c>
      <c r="M292" s="227"/>
      <c r="W292" s="150"/>
    </row>
    <row r="293" spans="1:23" s="149" customFormat="1" ht="15" customHeight="1" x14ac:dyDescent="0.25">
      <c r="A293" s="218"/>
      <c r="B293" s="219" t="s">
        <v>3526</v>
      </c>
      <c r="C293" s="175" t="s">
        <v>3526</v>
      </c>
      <c r="D293" s="175" t="s">
        <v>3527</v>
      </c>
      <c r="E293" s="289" t="s">
        <v>873</v>
      </c>
      <c r="F293" s="298" t="s">
        <v>3877</v>
      </c>
      <c r="G293" s="253"/>
      <c r="H293" s="203">
        <v>0</v>
      </c>
      <c r="I293" s="148"/>
      <c r="J293" s="204"/>
      <c r="K293" s="170"/>
      <c r="L293" s="204">
        <v>0</v>
      </c>
      <c r="M293" s="205"/>
      <c r="W293" s="150"/>
    </row>
    <row r="294" spans="1:23" s="149" customFormat="1" ht="15" customHeight="1" x14ac:dyDescent="0.25">
      <c r="A294" s="218"/>
      <c r="B294" s="219"/>
      <c r="C294" s="175" t="s">
        <v>21</v>
      </c>
      <c r="D294" s="175" t="s">
        <v>3527</v>
      </c>
      <c r="E294" s="289" t="s">
        <v>876</v>
      </c>
      <c r="F294" s="298" t="s">
        <v>3878</v>
      </c>
      <c r="G294" s="253"/>
      <c r="H294" s="203">
        <v>0</v>
      </c>
      <c r="I294" s="148"/>
      <c r="J294" s="204"/>
      <c r="K294" s="170"/>
      <c r="L294" s="204">
        <v>0</v>
      </c>
      <c r="M294" s="205"/>
      <c r="W294" s="150"/>
    </row>
    <row r="295" spans="1:23" s="149" customFormat="1" ht="15" customHeight="1" x14ac:dyDescent="0.25">
      <c r="A295" s="218" t="s">
        <v>3530</v>
      </c>
      <c r="B295" s="219"/>
      <c r="C295" s="175" t="s">
        <v>21</v>
      </c>
      <c r="D295" s="175" t="s">
        <v>21</v>
      </c>
      <c r="E295" s="289" t="s">
        <v>3879</v>
      </c>
      <c r="F295" s="298" t="s">
        <v>3880</v>
      </c>
      <c r="G295" s="202">
        <f>SUM(G296:G301)</f>
        <v>0</v>
      </c>
      <c r="H295" s="315">
        <v>7648434.9100000001</v>
      </c>
      <c r="I295" s="148"/>
      <c r="J295" s="211">
        <v>0</v>
      </c>
      <c r="K295" s="170"/>
      <c r="L295" s="211">
        <v>7648434.9100000001</v>
      </c>
      <c r="M295" s="198"/>
      <c r="W295" s="150"/>
    </row>
    <row r="296" spans="1:23" s="149" customFormat="1" ht="15" customHeight="1" x14ac:dyDescent="0.25">
      <c r="A296" s="218"/>
      <c r="B296" s="219"/>
      <c r="C296" s="175" t="s">
        <v>21</v>
      </c>
      <c r="D296" s="175" t="s">
        <v>3527</v>
      </c>
      <c r="E296" s="291" t="s">
        <v>879</v>
      </c>
      <c r="F296" s="306" t="s">
        <v>3881</v>
      </c>
      <c r="G296" s="202"/>
      <c r="H296" s="203">
        <v>5981412.5899999999</v>
      </c>
      <c r="I296" s="148"/>
      <c r="J296" s="204"/>
      <c r="K296" s="170"/>
      <c r="L296" s="204">
        <v>5981412.5899999999</v>
      </c>
      <c r="M296" s="205"/>
      <c r="W296" s="150"/>
    </row>
    <row r="297" spans="1:23" s="149" customFormat="1" ht="15" customHeight="1" x14ac:dyDescent="0.25">
      <c r="A297" s="218"/>
      <c r="B297" s="219"/>
      <c r="C297" s="175" t="s">
        <v>21</v>
      </c>
      <c r="D297" s="175" t="s">
        <v>3527</v>
      </c>
      <c r="E297" s="291" t="s">
        <v>892</v>
      </c>
      <c r="F297" s="306" t="s">
        <v>3882</v>
      </c>
      <c r="G297" s="202"/>
      <c r="H297" s="203">
        <v>0</v>
      </c>
      <c r="I297" s="148"/>
      <c r="J297" s="204"/>
      <c r="K297" s="170"/>
      <c r="L297" s="204">
        <v>0</v>
      </c>
      <c r="M297" s="205"/>
      <c r="W297" s="150"/>
    </row>
    <row r="298" spans="1:23" s="149" customFormat="1" ht="15" customHeight="1" x14ac:dyDescent="0.25">
      <c r="A298" s="218"/>
      <c r="B298" s="219"/>
      <c r="C298" s="175" t="s">
        <v>21</v>
      </c>
      <c r="D298" s="175" t="s">
        <v>3527</v>
      </c>
      <c r="E298" s="291" t="s">
        <v>895</v>
      </c>
      <c r="F298" s="306" t="s">
        <v>3883</v>
      </c>
      <c r="G298" s="202"/>
      <c r="H298" s="203">
        <v>267905.40999999997</v>
      </c>
      <c r="I298" s="148"/>
      <c r="J298" s="204"/>
      <c r="K298" s="170"/>
      <c r="L298" s="204">
        <v>267905.40999999997</v>
      </c>
      <c r="M298" s="205"/>
      <c r="W298" s="150"/>
    </row>
    <row r="299" spans="1:23" s="149" customFormat="1" ht="15" customHeight="1" x14ac:dyDescent="0.25">
      <c r="A299" s="218"/>
      <c r="B299" s="219"/>
      <c r="C299" s="175" t="s">
        <v>21</v>
      </c>
      <c r="D299" s="175" t="s">
        <v>3527</v>
      </c>
      <c r="E299" s="291" t="s">
        <v>908</v>
      </c>
      <c r="F299" s="306" t="s">
        <v>3884</v>
      </c>
      <c r="G299" s="202"/>
      <c r="H299" s="203">
        <v>0</v>
      </c>
      <c r="I299" s="148"/>
      <c r="J299" s="204"/>
      <c r="K299" s="170"/>
      <c r="L299" s="204">
        <v>0</v>
      </c>
      <c r="M299" s="205"/>
      <c r="W299" s="150"/>
    </row>
    <row r="300" spans="1:23" s="149" customFormat="1" ht="15" customHeight="1" x14ac:dyDescent="0.25">
      <c r="A300" s="218"/>
      <c r="B300" s="219"/>
      <c r="C300" s="175" t="s">
        <v>21</v>
      </c>
      <c r="D300" s="175" t="s">
        <v>3527</v>
      </c>
      <c r="E300" s="291" t="s">
        <v>911</v>
      </c>
      <c r="F300" s="306" t="s">
        <v>3885</v>
      </c>
      <c r="G300" s="202"/>
      <c r="H300" s="203">
        <v>518816.6</v>
      </c>
      <c r="I300" s="148"/>
      <c r="J300" s="204"/>
      <c r="K300" s="170"/>
      <c r="L300" s="204">
        <v>518816.6</v>
      </c>
      <c r="M300" s="205"/>
      <c r="W300" s="150"/>
    </row>
    <row r="301" spans="1:23" s="149" customFormat="1" ht="15" customHeight="1" x14ac:dyDescent="0.25">
      <c r="A301" s="218"/>
      <c r="B301" s="219"/>
      <c r="C301" s="175" t="s">
        <v>21</v>
      </c>
      <c r="D301" s="175" t="s">
        <v>3527</v>
      </c>
      <c r="E301" s="291" t="s">
        <v>914</v>
      </c>
      <c r="F301" s="306" t="s">
        <v>3886</v>
      </c>
      <c r="G301" s="202"/>
      <c r="H301" s="203">
        <v>880300.31</v>
      </c>
      <c r="I301" s="148"/>
      <c r="J301" s="204"/>
      <c r="K301" s="170"/>
      <c r="L301" s="204">
        <v>880300.31</v>
      </c>
      <c r="M301" s="205"/>
      <c r="W301" s="150"/>
    </row>
    <row r="302" spans="1:23" s="149" customFormat="1" ht="15" customHeight="1" x14ac:dyDescent="0.25">
      <c r="A302" s="218" t="s">
        <v>3530</v>
      </c>
      <c r="B302" s="219"/>
      <c r="C302" s="175" t="s">
        <v>21</v>
      </c>
      <c r="D302" s="175" t="s">
        <v>21</v>
      </c>
      <c r="E302" s="289" t="s">
        <v>3887</v>
      </c>
      <c r="F302" s="298" t="s">
        <v>3888</v>
      </c>
      <c r="G302" s="202">
        <f>SUM(G303:G305)</f>
        <v>0</v>
      </c>
      <c r="H302" s="203">
        <v>152362.38</v>
      </c>
      <c r="I302" s="148"/>
      <c r="J302" s="204">
        <v>0</v>
      </c>
      <c r="K302" s="170"/>
      <c r="L302" s="204">
        <v>152362.38</v>
      </c>
      <c r="M302" s="205"/>
      <c r="W302" s="150"/>
    </row>
    <row r="303" spans="1:23" s="149" customFormat="1" ht="15" customHeight="1" x14ac:dyDescent="0.25">
      <c r="A303" s="218"/>
      <c r="B303" s="219" t="s">
        <v>3526</v>
      </c>
      <c r="C303" s="175" t="s">
        <v>3526</v>
      </c>
      <c r="D303" s="175" t="s">
        <v>3527</v>
      </c>
      <c r="E303" s="291" t="s">
        <v>923</v>
      </c>
      <c r="F303" s="306" t="s">
        <v>3889</v>
      </c>
      <c r="G303" s="202"/>
      <c r="H303" s="203">
        <v>0</v>
      </c>
      <c r="I303" s="148"/>
      <c r="J303" s="204"/>
      <c r="K303" s="170"/>
      <c r="L303" s="204">
        <v>0</v>
      </c>
      <c r="M303" s="205"/>
      <c r="W303" s="150"/>
    </row>
    <row r="304" spans="1:23" s="149" customFormat="1" ht="15" customHeight="1" x14ac:dyDescent="0.25">
      <c r="A304" s="218"/>
      <c r="B304" s="219"/>
      <c r="C304" s="175" t="s">
        <v>21</v>
      </c>
      <c r="D304" s="175" t="s">
        <v>3527</v>
      </c>
      <c r="E304" s="291" t="s">
        <v>926</v>
      </c>
      <c r="F304" s="306" t="s">
        <v>3890</v>
      </c>
      <c r="G304" s="202"/>
      <c r="H304" s="203">
        <v>152362.38</v>
      </c>
      <c r="I304" s="148"/>
      <c r="J304" s="204"/>
      <c r="K304" s="170"/>
      <c r="L304" s="204">
        <v>152362.38</v>
      </c>
      <c r="M304" s="205"/>
      <c r="W304" s="150"/>
    </row>
    <row r="305" spans="1:23" s="149" customFormat="1" ht="15" customHeight="1" x14ac:dyDescent="0.25">
      <c r="A305" s="218"/>
      <c r="B305" s="219" t="s">
        <v>3613</v>
      </c>
      <c r="C305" s="175" t="s">
        <v>3613</v>
      </c>
      <c r="D305" s="175" t="s">
        <v>3527</v>
      </c>
      <c r="E305" s="291" t="s">
        <v>929</v>
      </c>
      <c r="F305" s="306" t="s">
        <v>3891</v>
      </c>
      <c r="G305" s="202"/>
      <c r="H305" s="203">
        <v>0</v>
      </c>
      <c r="I305" s="148"/>
      <c r="J305" s="204"/>
      <c r="K305" s="170"/>
      <c r="L305" s="204">
        <v>0</v>
      </c>
      <c r="M305" s="205"/>
      <c r="W305" s="150"/>
    </row>
    <row r="306" spans="1:23" s="149" customFormat="1" ht="15" customHeight="1" x14ac:dyDescent="0.25">
      <c r="A306" s="218" t="s">
        <v>3530</v>
      </c>
      <c r="B306" s="219"/>
      <c r="C306" s="175" t="s">
        <v>21</v>
      </c>
      <c r="D306" s="175" t="s">
        <v>21</v>
      </c>
      <c r="E306" s="286" t="s">
        <v>3892</v>
      </c>
      <c r="F306" s="304" t="s">
        <v>3893</v>
      </c>
      <c r="G306" s="305">
        <f>SUM(G307:G313)</f>
        <v>0</v>
      </c>
      <c r="H306" s="302">
        <v>5556282.3399999999</v>
      </c>
      <c r="I306" s="148"/>
      <c r="J306" s="303">
        <v>0</v>
      </c>
      <c r="K306" s="170"/>
      <c r="L306" s="303">
        <v>5556282.3399999999</v>
      </c>
      <c r="M306" s="227"/>
      <c r="W306" s="150"/>
    </row>
    <row r="307" spans="1:23" s="149" customFormat="1" ht="15" customHeight="1" x14ac:dyDescent="0.25">
      <c r="A307" s="218"/>
      <c r="B307" s="219" t="s">
        <v>3526</v>
      </c>
      <c r="C307" s="175" t="s">
        <v>3526</v>
      </c>
      <c r="D307" s="175" t="s">
        <v>3527</v>
      </c>
      <c r="E307" s="289" t="s">
        <v>958</v>
      </c>
      <c r="F307" s="298" t="s">
        <v>3894</v>
      </c>
      <c r="G307" s="253"/>
      <c r="H307" s="203">
        <v>329392.05</v>
      </c>
      <c r="I307" s="148"/>
      <c r="J307" s="204"/>
      <c r="K307" s="170"/>
      <c r="L307" s="204">
        <v>329392.05</v>
      </c>
      <c r="M307" s="205"/>
      <c r="W307" s="150"/>
    </row>
    <row r="308" spans="1:23" s="149" customFormat="1" ht="15" customHeight="1" x14ac:dyDescent="0.25">
      <c r="A308" s="218"/>
      <c r="B308" s="219"/>
      <c r="C308" s="175" t="s">
        <v>21</v>
      </c>
      <c r="D308" s="175" t="s">
        <v>3527</v>
      </c>
      <c r="E308" s="289" t="s">
        <v>966</v>
      </c>
      <c r="F308" s="298" t="s">
        <v>3895</v>
      </c>
      <c r="G308" s="253"/>
      <c r="H308" s="203">
        <v>0</v>
      </c>
      <c r="I308" s="148"/>
      <c r="J308" s="204"/>
      <c r="K308" s="170"/>
      <c r="L308" s="204">
        <v>0</v>
      </c>
      <c r="M308" s="205"/>
      <c r="W308" s="150"/>
    </row>
    <row r="309" spans="1:23" s="149" customFormat="1" ht="15" customHeight="1" x14ac:dyDescent="0.25">
      <c r="A309" s="218"/>
      <c r="B309" s="219" t="s">
        <v>3613</v>
      </c>
      <c r="C309" s="175" t="s">
        <v>3613</v>
      </c>
      <c r="D309" s="175" t="s">
        <v>3527</v>
      </c>
      <c r="E309" s="289" t="s">
        <v>973</v>
      </c>
      <c r="F309" s="298" t="s">
        <v>3896</v>
      </c>
      <c r="G309" s="253"/>
      <c r="H309" s="203">
        <v>33805.050000000003</v>
      </c>
      <c r="I309" s="148"/>
      <c r="J309" s="204"/>
      <c r="K309" s="170"/>
      <c r="L309" s="204">
        <v>33805.050000000003</v>
      </c>
      <c r="M309" s="205"/>
      <c r="W309" s="150"/>
    </row>
    <row r="310" spans="1:23" s="149" customFormat="1" ht="15" customHeight="1" x14ac:dyDescent="0.25">
      <c r="A310" s="218"/>
      <c r="B310" s="219"/>
      <c r="C310" s="175" t="s">
        <v>21</v>
      </c>
      <c r="D310" s="175" t="s">
        <v>3527</v>
      </c>
      <c r="E310" s="289" t="s">
        <v>955</v>
      </c>
      <c r="F310" s="298" t="s">
        <v>3897</v>
      </c>
      <c r="G310" s="253"/>
      <c r="H310" s="203">
        <v>5193085.24</v>
      </c>
      <c r="I310" s="148"/>
      <c r="J310" s="204"/>
      <c r="K310" s="170"/>
      <c r="L310" s="204">
        <v>5193085.24</v>
      </c>
      <c r="M310" s="205"/>
      <c r="W310" s="150"/>
    </row>
    <row r="311" spans="1:23" s="199" customFormat="1" ht="15" customHeight="1" x14ac:dyDescent="0.25">
      <c r="A311" s="182"/>
      <c r="B311" s="192"/>
      <c r="C311" s="175" t="s">
        <v>21</v>
      </c>
      <c r="D311" s="175" t="s">
        <v>3527</v>
      </c>
      <c r="E311" s="289" t="s">
        <v>988</v>
      </c>
      <c r="F311" s="298" t="s">
        <v>3898</v>
      </c>
      <c r="G311" s="253"/>
      <c r="H311" s="203">
        <v>0</v>
      </c>
      <c r="I311" s="148"/>
      <c r="J311" s="204"/>
      <c r="K311" s="170"/>
      <c r="L311" s="204">
        <v>0</v>
      </c>
      <c r="M311" s="205"/>
      <c r="W311" s="150"/>
    </row>
    <row r="312" spans="1:23" s="199" customFormat="1" ht="15" customHeight="1" x14ac:dyDescent="0.25">
      <c r="A312" s="182"/>
      <c r="B312" s="192" t="s">
        <v>3526</v>
      </c>
      <c r="C312" s="175" t="s">
        <v>3526</v>
      </c>
      <c r="D312" s="175" t="s">
        <v>3527</v>
      </c>
      <c r="E312" s="289" t="s">
        <v>993</v>
      </c>
      <c r="F312" s="298" t="s">
        <v>3899</v>
      </c>
      <c r="G312" s="253"/>
      <c r="H312" s="203">
        <v>0</v>
      </c>
      <c r="I312" s="148"/>
      <c r="J312" s="204"/>
      <c r="K312" s="170"/>
      <c r="L312" s="204">
        <v>0</v>
      </c>
      <c r="M312" s="205"/>
      <c r="W312" s="150"/>
    </row>
    <row r="313" spans="1:23" s="199" customFormat="1" ht="15" customHeight="1" x14ac:dyDescent="0.25">
      <c r="A313" s="182"/>
      <c r="B313" s="192" t="s">
        <v>3613</v>
      </c>
      <c r="C313" s="175" t="s">
        <v>3613</v>
      </c>
      <c r="D313" s="175" t="s">
        <v>3527</v>
      </c>
      <c r="E313" s="289" t="s">
        <v>996</v>
      </c>
      <c r="F313" s="298" t="s">
        <v>3900</v>
      </c>
      <c r="G313" s="253"/>
      <c r="H313" s="203">
        <v>0</v>
      </c>
      <c r="I313" s="148"/>
      <c r="J313" s="204"/>
      <c r="K313" s="170"/>
      <c r="L313" s="204">
        <v>0</v>
      </c>
      <c r="M313" s="205"/>
      <c r="W313" s="150"/>
    </row>
    <row r="314" spans="1:23" s="199" customFormat="1" ht="15" customHeight="1" x14ac:dyDescent="0.25">
      <c r="A314" s="254"/>
      <c r="B314" s="255" t="s">
        <v>18</v>
      </c>
      <c r="C314" s="175" t="s">
        <v>18</v>
      </c>
      <c r="D314" s="175" t="s">
        <v>3527</v>
      </c>
      <c r="E314" s="286" t="s">
        <v>999</v>
      </c>
      <c r="F314" s="304" t="s">
        <v>3901</v>
      </c>
      <c r="G314" s="301"/>
      <c r="H314" s="214">
        <v>0</v>
      </c>
      <c r="I314" s="148"/>
      <c r="J314" s="215"/>
      <c r="K314" s="170"/>
      <c r="L314" s="215">
        <v>0</v>
      </c>
      <c r="M314" s="205"/>
      <c r="W314" s="150"/>
    </row>
    <row r="315" spans="1:23" s="199" customFormat="1" ht="15" customHeight="1" x14ac:dyDescent="0.25">
      <c r="A315" s="182" t="s">
        <v>3530</v>
      </c>
      <c r="B315" s="192"/>
      <c r="C315" s="175" t="s">
        <v>21</v>
      </c>
      <c r="D315" s="175" t="s">
        <v>21</v>
      </c>
      <c r="E315" s="286" t="s">
        <v>3902</v>
      </c>
      <c r="F315" s="299" t="s">
        <v>3903</v>
      </c>
      <c r="G315" s="258">
        <v>0</v>
      </c>
      <c r="H315" s="225">
        <v>42035617.919999994</v>
      </c>
      <c r="I315" s="148"/>
      <c r="J315" s="226">
        <v>0</v>
      </c>
      <c r="K315" s="170"/>
      <c r="L315" s="226">
        <v>42035617.919999994</v>
      </c>
      <c r="M315" s="227"/>
      <c r="W315" s="150"/>
    </row>
    <row r="316" spans="1:23" s="199" customFormat="1" ht="15" customHeight="1" x14ac:dyDescent="0.25">
      <c r="A316" s="182" t="s">
        <v>3530</v>
      </c>
      <c r="B316" s="192"/>
      <c r="C316" s="175" t="s">
        <v>21</v>
      </c>
      <c r="D316" s="175" t="s">
        <v>21</v>
      </c>
      <c r="E316" s="286" t="s">
        <v>3904</v>
      </c>
      <c r="F316" s="304" t="s">
        <v>3905</v>
      </c>
      <c r="G316" s="301">
        <v>0</v>
      </c>
      <c r="H316" s="302">
        <v>41568499.799999997</v>
      </c>
      <c r="I316" s="148"/>
      <c r="J316" s="303">
        <v>0</v>
      </c>
      <c r="K316" s="170"/>
      <c r="L316" s="303">
        <v>41568499.799999997</v>
      </c>
      <c r="M316" s="227"/>
      <c r="W316" s="150"/>
    </row>
    <row r="317" spans="1:23" s="199" customFormat="1" ht="15" customHeight="1" x14ac:dyDescent="0.25">
      <c r="A317" s="182"/>
      <c r="B317" s="192"/>
      <c r="C317" s="175" t="s">
        <v>21</v>
      </c>
      <c r="D317" s="175" t="s">
        <v>3527</v>
      </c>
      <c r="E317" s="289" t="s">
        <v>1125</v>
      </c>
      <c r="F317" s="298" t="s">
        <v>3906</v>
      </c>
      <c r="G317" s="253"/>
      <c r="H317" s="203">
        <v>1950959.81</v>
      </c>
      <c r="I317" s="148"/>
      <c r="J317" s="204"/>
      <c r="K317" s="170"/>
      <c r="L317" s="204">
        <v>1950959.81</v>
      </c>
      <c r="M317" s="205"/>
      <c r="W317" s="150"/>
    </row>
    <row r="318" spans="1:23" s="199" customFormat="1" ht="15" customHeight="1" x14ac:dyDescent="0.25">
      <c r="A318" s="182"/>
      <c r="B318" s="192"/>
      <c r="C318" s="175" t="s">
        <v>21</v>
      </c>
      <c r="D318" s="175" t="s">
        <v>3527</v>
      </c>
      <c r="E318" s="289" t="s">
        <v>1128</v>
      </c>
      <c r="F318" s="298" t="s">
        <v>3907</v>
      </c>
      <c r="G318" s="253"/>
      <c r="H318" s="203">
        <v>6410254.21</v>
      </c>
      <c r="I318" s="148"/>
      <c r="J318" s="204"/>
      <c r="K318" s="170"/>
      <c r="L318" s="204">
        <v>6410254.21</v>
      </c>
      <c r="M318" s="205"/>
      <c r="W318" s="150"/>
    </row>
    <row r="319" spans="1:23" s="199" customFormat="1" ht="15" customHeight="1" x14ac:dyDescent="0.25">
      <c r="A319" s="182" t="s">
        <v>3530</v>
      </c>
      <c r="B319" s="192"/>
      <c r="C319" s="175" t="s">
        <v>21</v>
      </c>
      <c r="D319" s="175" t="s">
        <v>21</v>
      </c>
      <c r="E319" s="289" t="s">
        <v>3908</v>
      </c>
      <c r="F319" s="298" t="s">
        <v>3909</v>
      </c>
      <c r="G319" s="316">
        <f>G320+G321</f>
        <v>0</v>
      </c>
      <c r="H319" s="315">
        <v>2934261.13</v>
      </c>
      <c r="I319" s="148"/>
      <c r="J319" s="211">
        <v>0</v>
      </c>
      <c r="K319" s="170"/>
      <c r="L319" s="211">
        <v>2934261.13</v>
      </c>
      <c r="M319" s="198"/>
      <c r="W319" s="150"/>
    </row>
    <row r="320" spans="1:23" s="261" customFormat="1" ht="15" customHeight="1" x14ac:dyDescent="0.25">
      <c r="A320" s="182"/>
      <c r="B320" s="192"/>
      <c r="C320" s="175" t="s">
        <v>21</v>
      </c>
      <c r="D320" s="175" t="s">
        <v>3527</v>
      </c>
      <c r="E320" s="289" t="s">
        <v>1136</v>
      </c>
      <c r="F320" s="306" t="s">
        <v>3910</v>
      </c>
      <c r="G320" s="202"/>
      <c r="H320" s="203">
        <v>0</v>
      </c>
      <c r="I320" s="148"/>
      <c r="J320" s="204"/>
      <c r="K320" s="170"/>
      <c r="L320" s="204">
        <v>0</v>
      </c>
      <c r="M320" s="205"/>
      <c r="W320" s="237"/>
    </row>
    <row r="321" spans="1:23" s="261" customFormat="1" ht="15" customHeight="1" x14ac:dyDescent="0.25">
      <c r="A321" s="182"/>
      <c r="B321" s="192"/>
      <c r="C321" s="175" t="s">
        <v>21</v>
      </c>
      <c r="D321" s="175" t="s">
        <v>3527</v>
      </c>
      <c r="E321" s="289" t="s">
        <v>1139</v>
      </c>
      <c r="F321" s="306" t="s">
        <v>3911</v>
      </c>
      <c r="G321" s="202"/>
      <c r="H321" s="203">
        <v>2934261.13</v>
      </c>
      <c r="I321" s="148"/>
      <c r="J321" s="204"/>
      <c r="K321" s="170"/>
      <c r="L321" s="204">
        <v>2934261.13</v>
      </c>
      <c r="M321" s="205"/>
      <c r="W321" s="237"/>
    </row>
    <row r="322" spans="1:23" s="199" customFormat="1" ht="15" customHeight="1" x14ac:dyDescent="0.25">
      <c r="A322" s="182"/>
      <c r="B322" s="192"/>
      <c r="C322" s="175" t="s">
        <v>21</v>
      </c>
      <c r="D322" s="175" t="s">
        <v>3527</v>
      </c>
      <c r="E322" s="289" t="s">
        <v>1142</v>
      </c>
      <c r="F322" s="298" t="s">
        <v>3912</v>
      </c>
      <c r="G322" s="253"/>
      <c r="H322" s="203">
        <v>0</v>
      </c>
      <c r="I322" s="148"/>
      <c r="J322" s="204"/>
      <c r="K322" s="170"/>
      <c r="L322" s="204">
        <v>0</v>
      </c>
      <c r="M322" s="205"/>
      <c r="W322" s="150"/>
    </row>
    <row r="323" spans="1:23" s="199" customFormat="1" ht="15" customHeight="1" x14ac:dyDescent="0.25">
      <c r="A323" s="182"/>
      <c r="B323" s="192"/>
      <c r="C323" s="175" t="s">
        <v>21</v>
      </c>
      <c r="D323" s="175" t="s">
        <v>3527</v>
      </c>
      <c r="E323" s="289" t="s">
        <v>1145</v>
      </c>
      <c r="F323" s="306" t="s">
        <v>3913</v>
      </c>
      <c r="G323" s="202"/>
      <c r="H323" s="203">
        <v>4894348.46</v>
      </c>
      <c r="I323" s="148"/>
      <c r="J323" s="204"/>
      <c r="K323" s="170"/>
      <c r="L323" s="204">
        <v>4894348.46</v>
      </c>
      <c r="M323" s="205"/>
      <c r="W323" s="150"/>
    </row>
    <row r="324" spans="1:23" s="199" customFormat="1" ht="15" customHeight="1" x14ac:dyDescent="0.25">
      <c r="A324" s="182"/>
      <c r="B324" s="192"/>
      <c r="C324" s="175" t="s">
        <v>21</v>
      </c>
      <c r="D324" s="175" t="s">
        <v>3527</v>
      </c>
      <c r="E324" s="289" t="s">
        <v>1152</v>
      </c>
      <c r="F324" s="306" t="s">
        <v>3914</v>
      </c>
      <c r="G324" s="202"/>
      <c r="H324" s="203">
        <v>17366.68</v>
      </c>
      <c r="I324" s="148"/>
      <c r="J324" s="204"/>
      <c r="K324" s="170"/>
      <c r="L324" s="204">
        <v>17366.68</v>
      </c>
      <c r="M324" s="205"/>
      <c r="W324" s="150"/>
    </row>
    <row r="325" spans="1:23" s="199" customFormat="1" ht="15" customHeight="1" x14ac:dyDescent="0.25">
      <c r="A325" s="182"/>
      <c r="B325" s="192"/>
      <c r="C325" s="175" t="s">
        <v>21</v>
      </c>
      <c r="D325" s="175" t="s">
        <v>3527</v>
      </c>
      <c r="E325" s="289" t="s">
        <v>1155</v>
      </c>
      <c r="F325" s="298" t="s">
        <v>3915</v>
      </c>
      <c r="G325" s="253"/>
      <c r="H325" s="203">
        <v>848595.32</v>
      </c>
      <c r="I325" s="148"/>
      <c r="J325" s="204"/>
      <c r="K325" s="170"/>
      <c r="L325" s="204">
        <v>848595.32</v>
      </c>
      <c r="M325" s="205"/>
      <c r="W325" s="150"/>
    </row>
    <row r="326" spans="1:23" s="199" customFormat="1" ht="15" customHeight="1" x14ac:dyDescent="0.25">
      <c r="A326" s="182"/>
      <c r="B326" s="192"/>
      <c r="C326" s="175" t="s">
        <v>21</v>
      </c>
      <c r="D326" s="175" t="s">
        <v>3527</v>
      </c>
      <c r="E326" s="289" t="s">
        <v>1122</v>
      </c>
      <c r="F326" s="306" t="s">
        <v>3916</v>
      </c>
      <c r="G326" s="202"/>
      <c r="H326" s="203">
        <v>1450000</v>
      </c>
      <c r="I326" s="148"/>
      <c r="J326" s="204"/>
      <c r="K326" s="170"/>
      <c r="L326" s="204">
        <v>1450000</v>
      </c>
      <c r="M326" s="205"/>
      <c r="W326" s="150"/>
    </row>
    <row r="327" spans="1:23" s="199" customFormat="1" ht="15" customHeight="1" x14ac:dyDescent="0.25">
      <c r="A327" s="182"/>
      <c r="B327" s="192"/>
      <c r="C327" s="175" t="s">
        <v>21</v>
      </c>
      <c r="D327" s="175" t="s">
        <v>3527</v>
      </c>
      <c r="E327" s="289" t="s">
        <v>1114</v>
      </c>
      <c r="F327" s="306" t="s">
        <v>3917</v>
      </c>
      <c r="G327" s="202"/>
      <c r="H327" s="203">
        <v>4600000</v>
      </c>
      <c r="I327" s="148"/>
      <c r="J327" s="204"/>
      <c r="K327" s="170"/>
      <c r="L327" s="204">
        <v>4600000</v>
      </c>
      <c r="M327" s="205"/>
      <c r="W327" s="150"/>
    </row>
    <row r="328" spans="1:23" s="199" customFormat="1" ht="15" customHeight="1" x14ac:dyDescent="0.25">
      <c r="A328" s="182"/>
      <c r="B328" s="192"/>
      <c r="C328" s="175" t="s">
        <v>21</v>
      </c>
      <c r="D328" s="175" t="s">
        <v>3527</v>
      </c>
      <c r="E328" s="289" t="s">
        <v>1117</v>
      </c>
      <c r="F328" s="298" t="s">
        <v>3918</v>
      </c>
      <c r="G328" s="253"/>
      <c r="H328" s="203">
        <v>2213776.5099999998</v>
      </c>
      <c r="I328" s="148"/>
      <c r="J328" s="204"/>
      <c r="K328" s="170"/>
      <c r="L328" s="204">
        <v>2213776.5099999998</v>
      </c>
      <c r="M328" s="205"/>
      <c r="W328" s="150"/>
    </row>
    <row r="329" spans="1:23" s="199" customFormat="1" ht="15" customHeight="1" x14ac:dyDescent="0.25">
      <c r="A329" s="182" t="s">
        <v>3530</v>
      </c>
      <c r="B329" s="192"/>
      <c r="C329" s="175" t="s">
        <v>21</v>
      </c>
      <c r="D329" s="175" t="s">
        <v>21</v>
      </c>
      <c r="E329" s="289" t="s">
        <v>3919</v>
      </c>
      <c r="F329" s="298" t="s">
        <v>3920</v>
      </c>
      <c r="G329" s="316">
        <f>+G330+G331</f>
        <v>0</v>
      </c>
      <c r="H329" s="315">
        <v>2660677.56</v>
      </c>
      <c r="I329" s="148"/>
      <c r="J329" s="211">
        <v>0</v>
      </c>
      <c r="K329" s="170"/>
      <c r="L329" s="211">
        <v>2660677.56</v>
      </c>
      <c r="M329" s="198"/>
      <c r="W329" s="150"/>
    </row>
    <row r="330" spans="1:23" s="199" customFormat="1" ht="15" customHeight="1" x14ac:dyDescent="0.25">
      <c r="A330" s="182"/>
      <c r="B330" s="192"/>
      <c r="C330" s="175" t="s">
        <v>21</v>
      </c>
      <c r="D330" s="175" t="s">
        <v>3527</v>
      </c>
      <c r="E330" s="291" t="s">
        <v>2207</v>
      </c>
      <c r="F330" s="306" t="s">
        <v>3921</v>
      </c>
      <c r="G330" s="202"/>
      <c r="H330" s="203">
        <v>2629890.33</v>
      </c>
      <c r="I330" s="148"/>
      <c r="J330" s="204"/>
      <c r="K330" s="314"/>
      <c r="L330" s="204">
        <v>2629890.33</v>
      </c>
      <c r="M330" s="205"/>
      <c r="W330" s="150"/>
    </row>
    <row r="331" spans="1:23" s="199" customFormat="1" ht="15" customHeight="1" x14ac:dyDescent="0.25">
      <c r="A331" s="182"/>
      <c r="B331" s="192"/>
      <c r="C331" s="175" t="s">
        <v>21</v>
      </c>
      <c r="D331" s="175" t="s">
        <v>3527</v>
      </c>
      <c r="E331" s="291" t="s">
        <v>2204</v>
      </c>
      <c r="F331" s="306" t="s">
        <v>3922</v>
      </c>
      <c r="G331" s="202"/>
      <c r="H331" s="203">
        <v>30787.23</v>
      </c>
      <c r="I331" s="148"/>
      <c r="J331" s="204"/>
      <c r="K331" s="170"/>
      <c r="L331" s="204">
        <v>30787.23</v>
      </c>
      <c r="M331" s="205"/>
      <c r="W331" s="150"/>
    </row>
    <row r="332" spans="1:23" s="199" customFormat="1" ht="15" customHeight="1" x14ac:dyDescent="0.25">
      <c r="A332" s="182" t="s">
        <v>3530</v>
      </c>
      <c r="B332" s="192"/>
      <c r="C332" s="175" t="s">
        <v>21</v>
      </c>
      <c r="D332" s="175" t="s">
        <v>21</v>
      </c>
      <c r="E332" s="289" t="s">
        <v>3923</v>
      </c>
      <c r="F332" s="298" t="s">
        <v>3924</v>
      </c>
      <c r="G332" s="316">
        <f>SUM(G333:G335)</f>
        <v>0</v>
      </c>
      <c r="H332" s="315">
        <v>13588260.120000001</v>
      </c>
      <c r="I332" s="148"/>
      <c r="J332" s="211">
        <v>0</v>
      </c>
      <c r="K332" s="170"/>
      <c r="L332" s="211">
        <v>13588260.120000001</v>
      </c>
      <c r="M332" s="198"/>
      <c r="W332" s="150"/>
    </row>
    <row r="333" spans="1:23" s="199" customFormat="1" ht="15" customHeight="1" x14ac:dyDescent="0.25">
      <c r="A333" s="182"/>
      <c r="B333" s="192" t="s">
        <v>3526</v>
      </c>
      <c r="C333" s="175" t="s">
        <v>3526</v>
      </c>
      <c r="D333" s="175" t="s">
        <v>3527</v>
      </c>
      <c r="E333" s="291" t="s">
        <v>1224</v>
      </c>
      <c r="F333" s="306" t="s">
        <v>3925</v>
      </c>
      <c r="G333" s="202"/>
      <c r="H333" s="203">
        <v>0</v>
      </c>
      <c r="I333" s="148"/>
      <c r="J333" s="204"/>
      <c r="K333" s="170"/>
      <c r="L333" s="204">
        <v>0</v>
      </c>
      <c r="M333" s="205"/>
      <c r="W333" s="150"/>
    </row>
    <row r="334" spans="1:23" s="199" customFormat="1" ht="15" customHeight="1" x14ac:dyDescent="0.25">
      <c r="A334" s="182"/>
      <c r="B334" s="192"/>
      <c r="C334" s="175" t="s">
        <v>21</v>
      </c>
      <c r="D334" s="175" t="s">
        <v>3527</v>
      </c>
      <c r="E334" s="291" t="s">
        <v>1227</v>
      </c>
      <c r="F334" s="306" t="s">
        <v>3926</v>
      </c>
      <c r="G334" s="202"/>
      <c r="H334" s="203">
        <v>0</v>
      </c>
      <c r="I334" s="148"/>
      <c r="J334" s="204"/>
      <c r="K334" s="170"/>
      <c r="L334" s="204">
        <v>0</v>
      </c>
      <c r="M334" s="205"/>
      <c r="W334" s="150"/>
    </row>
    <row r="335" spans="1:23" s="199" customFormat="1" ht="15" customHeight="1" x14ac:dyDescent="0.25">
      <c r="A335" s="182"/>
      <c r="B335" s="192"/>
      <c r="C335" s="175" t="s">
        <v>21</v>
      </c>
      <c r="D335" s="175" t="s">
        <v>3527</v>
      </c>
      <c r="E335" s="291" t="s">
        <v>1158</v>
      </c>
      <c r="F335" s="306" t="s">
        <v>3927</v>
      </c>
      <c r="G335" s="202"/>
      <c r="H335" s="203">
        <v>13588260.120000001</v>
      </c>
      <c r="I335" s="148"/>
      <c r="J335" s="204"/>
      <c r="K335" s="170"/>
      <c r="L335" s="204">
        <v>13588260.120000001</v>
      </c>
      <c r="M335" s="205"/>
      <c r="W335" s="150"/>
    </row>
    <row r="336" spans="1:23" s="199" customFormat="1" ht="15" customHeight="1" x14ac:dyDescent="0.25">
      <c r="A336" s="182" t="s">
        <v>3530</v>
      </c>
      <c r="B336" s="192"/>
      <c r="C336" s="175" t="s">
        <v>21</v>
      </c>
      <c r="D336" s="175" t="s">
        <v>21</v>
      </c>
      <c r="E336" s="286" t="s">
        <v>3928</v>
      </c>
      <c r="F336" s="304" t="s">
        <v>3929</v>
      </c>
      <c r="G336" s="305">
        <f>SUM(G337:G339)+G345</f>
        <v>0</v>
      </c>
      <c r="H336" s="302">
        <v>27545</v>
      </c>
      <c r="I336" s="148"/>
      <c r="J336" s="303">
        <v>0</v>
      </c>
      <c r="K336" s="170"/>
      <c r="L336" s="303">
        <v>27545</v>
      </c>
      <c r="M336" s="227"/>
      <c r="W336" s="150"/>
    </row>
    <row r="337" spans="1:23" s="199" customFormat="1" ht="15" customHeight="1" x14ac:dyDescent="0.25">
      <c r="A337" s="182"/>
      <c r="B337" s="192" t="s">
        <v>3526</v>
      </c>
      <c r="C337" s="175" t="s">
        <v>3526</v>
      </c>
      <c r="D337" s="175" t="s">
        <v>3527</v>
      </c>
      <c r="E337" s="289" t="s">
        <v>1232</v>
      </c>
      <c r="F337" s="298" t="s">
        <v>3930</v>
      </c>
      <c r="G337" s="253"/>
      <c r="H337" s="203">
        <v>0</v>
      </c>
      <c r="I337" s="148"/>
      <c r="J337" s="204"/>
      <c r="K337" s="170"/>
      <c r="L337" s="204">
        <v>0</v>
      </c>
      <c r="M337" s="205"/>
      <c r="W337" s="150"/>
    </row>
    <row r="338" spans="1:23" s="199" customFormat="1" ht="15" customHeight="1" x14ac:dyDescent="0.25">
      <c r="A338" s="182"/>
      <c r="B338" s="192"/>
      <c r="C338" s="175" t="s">
        <v>21</v>
      </c>
      <c r="D338" s="175" t="s">
        <v>3527</v>
      </c>
      <c r="E338" s="289" t="s">
        <v>1235</v>
      </c>
      <c r="F338" s="298" t="s">
        <v>3931</v>
      </c>
      <c r="G338" s="253"/>
      <c r="H338" s="203">
        <v>0</v>
      </c>
      <c r="I338" s="148"/>
      <c r="J338" s="204"/>
      <c r="K338" s="170"/>
      <c r="L338" s="204">
        <v>0</v>
      </c>
      <c r="M338" s="205"/>
      <c r="W338" s="150"/>
    </row>
    <row r="339" spans="1:23" s="199" customFormat="1" ht="15" customHeight="1" x14ac:dyDescent="0.25">
      <c r="A339" s="182" t="s">
        <v>3530</v>
      </c>
      <c r="B339" s="192"/>
      <c r="C339" s="175" t="s">
        <v>21</v>
      </c>
      <c r="D339" s="175" t="s">
        <v>21</v>
      </c>
      <c r="E339" s="289" t="s">
        <v>3932</v>
      </c>
      <c r="F339" s="298" t="s">
        <v>3933</v>
      </c>
      <c r="G339" s="316">
        <f>SUM(G340:G345)</f>
        <v>0</v>
      </c>
      <c r="H339" s="315">
        <v>0</v>
      </c>
      <c r="I339" s="148"/>
      <c r="J339" s="211">
        <v>0</v>
      </c>
      <c r="K339" s="170"/>
      <c r="L339" s="211">
        <v>0</v>
      </c>
      <c r="M339" s="198"/>
      <c r="W339" s="150"/>
    </row>
    <row r="340" spans="1:23" s="199" customFormat="1" ht="15" customHeight="1" x14ac:dyDescent="0.25">
      <c r="A340" s="182"/>
      <c r="B340" s="192"/>
      <c r="C340" s="175" t="s">
        <v>21</v>
      </c>
      <c r="D340" s="175" t="s">
        <v>3527</v>
      </c>
      <c r="E340" s="291" t="s">
        <v>1238</v>
      </c>
      <c r="F340" s="306" t="s">
        <v>3934</v>
      </c>
      <c r="G340" s="202"/>
      <c r="H340" s="203">
        <v>0</v>
      </c>
      <c r="I340" s="148"/>
      <c r="J340" s="204"/>
      <c r="K340" s="170"/>
      <c r="L340" s="204">
        <v>0</v>
      </c>
      <c r="M340" s="205"/>
      <c r="W340" s="150"/>
    </row>
    <row r="341" spans="1:23" s="199" customFormat="1" ht="15" customHeight="1" x14ac:dyDescent="0.25">
      <c r="A341" s="182"/>
      <c r="B341" s="192"/>
      <c r="C341" s="175" t="s">
        <v>21</v>
      </c>
      <c r="D341" s="175" t="s">
        <v>3527</v>
      </c>
      <c r="E341" s="291" t="s">
        <v>1254</v>
      </c>
      <c r="F341" s="306" t="s">
        <v>3935</v>
      </c>
      <c r="G341" s="202"/>
      <c r="H341" s="203">
        <v>0</v>
      </c>
      <c r="I341" s="148"/>
      <c r="J341" s="204"/>
      <c r="K341" s="170"/>
      <c r="L341" s="204">
        <v>0</v>
      </c>
      <c r="M341" s="205"/>
      <c r="W341" s="150"/>
    </row>
    <row r="342" spans="1:23" s="199" customFormat="1" ht="15" customHeight="1" x14ac:dyDescent="0.25">
      <c r="A342" s="182"/>
      <c r="B342" s="192"/>
      <c r="C342" s="175" t="s">
        <v>21</v>
      </c>
      <c r="D342" s="175" t="s">
        <v>3527</v>
      </c>
      <c r="E342" s="291" t="s">
        <v>1279</v>
      </c>
      <c r="F342" s="306" t="s">
        <v>3936</v>
      </c>
      <c r="G342" s="202"/>
      <c r="H342" s="203">
        <v>0</v>
      </c>
      <c r="I342" s="148"/>
      <c r="J342" s="204"/>
      <c r="K342" s="170"/>
      <c r="L342" s="204">
        <v>0</v>
      </c>
      <c r="M342" s="205"/>
      <c r="W342" s="150"/>
    </row>
    <row r="343" spans="1:23" s="199" customFormat="1" ht="15" customHeight="1" x14ac:dyDescent="0.25">
      <c r="A343" s="182"/>
      <c r="B343" s="192"/>
      <c r="C343" s="175" t="s">
        <v>21</v>
      </c>
      <c r="D343" s="175" t="s">
        <v>3527</v>
      </c>
      <c r="E343" s="291" t="s">
        <v>1282</v>
      </c>
      <c r="F343" s="306" t="s">
        <v>3937</v>
      </c>
      <c r="G343" s="202"/>
      <c r="H343" s="203">
        <v>0</v>
      </c>
      <c r="I343" s="148"/>
      <c r="J343" s="204"/>
      <c r="K343" s="170"/>
      <c r="L343" s="204">
        <v>0</v>
      </c>
      <c r="M343" s="205"/>
      <c r="W343" s="150"/>
    </row>
    <row r="344" spans="1:23" s="199" customFormat="1" ht="15" customHeight="1" x14ac:dyDescent="0.25">
      <c r="A344" s="182"/>
      <c r="B344" s="192"/>
      <c r="C344" s="175" t="s">
        <v>21</v>
      </c>
      <c r="D344" s="175" t="s">
        <v>3527</v>
      </c>
      <c r="E344" s="291" t="s">
        <v>1285</v>
      </c>
      <c r="F344" s="306" t="s">
        <v>3938</v>
      </c>
      <c r="G344" s="202"/>
      <c r="H344" s="203">
        <v>0</v>
      </c>
      <c r="I344" s="148"/>
      <c r="J344" s="204"/>
      <c r="K344" s="170"/>
      <c r="L344" s="204">
        <v>0</v>
      </c>
      <c r="M344" s="205"/>
      <c r="W344" s="150"/>
    </row>
    <row r="345" spans="1:23" s="261" customFormat="1" ht="15" customHeight="1" x14ac:dyDescent="0.25">
      <c r="A345" s="182"/>
      <c r="B345" s="192"/>
      <c r="C345" s="175" t="s">
        <v>21</v>
      </c>
      <c r="D345" s="175" t="s">
        <v>3527</v>
      </c>
      <c r="E345" s="291" t="s">
        <v>1297</v>
      </c>
      <c r="F345" s="306" t="s">
        <v>3939</v>
      </c>
      <c r="G345" s="202"/>
      <c r="H345" s="203">
        <v>0</v>
      </c>
      <c r="I345" s="148"/>
      <c r="J345" s="204"/>
      <c r="K345" s="170"/>
      <c r="L345" s="204">
        <v>0</v>
      </c>
      <c r="M345" s="205"/>
      <c r="W345" s="237"/>
    </row>
    <row r="346" spans="1:23" s="199" customFormat="1" ht="15" customHeight="1" x14ac:dyDescent="0.25">
      <c r="A346" s="182" t="s">
        <v>3530</v>
      </c>
      <c r="B346" s="192"/>
      <c r="C346" s="175" t="s">
        <v>21</v>
      </c>
      <c r="D346" s="175" t="s">
        <v>21</v>
      </c>
      <c r="E346" s="289" t="s">
        <v>3940</v>
      </c>
      <c r="F346" s="298" t="s">
        <v>3941</v>
      </c>
      <c r="G346" s="316">
        <f>SUM(G347:G349)</f>
        <v>0</v>
      </c>
      <c r="H346" s="315">
        <v>27545</v>
      </c>
      <c r="I346" s="148"/>
      <c r="J346" s="211">
        <v>0</v>
      </c>
      <c r="K346" s="170"/>
      <c r="L346" s="211">
        <v>27545</v>
      </c>
      <c r="M346" s="198"/>
      <c r="W346" s="150"/>
    </row>
    <row r="347" spans="1:23" s="199" customFormat="1" ht="15" customHeight="1" x14ac:dyDescent="0.25">
      <c r="A347" s="182"/>
      <c r="B347" s="192" t="s">
        <v>3526</v>
      </c>
      <c r="C347" s="175" t="s">
        <v>3526</v>
      </c>
      <c r="D347" s="175" t="s">
        <v>3527</v>
      </c>
      <c r="E347" s="291" t="s">
        <v>1288</v>
      </c>
      <c r="F347" s="306" t="s">
        <v>3942</v>
      </c>
      <c r="G347" s="202"/>
      <c r="H347" s="203">
        <v>0</v>
      </c>
      <c r="I347" s="148"/>
      <c r="J347" s="204"/>
      <c r="K347" s="170"/>
      <c r="L347" s="204">
        <v>0</v>
      </c>
      <c r="M347" s="205"/>
      <c r="W347" s="150"/>
    </row>
    <row r="348" spans="1:23" s="199" customFormat="1" ht="15" customHeight="1" x14ac:dyDescent="0.25">
      <c r="A348" s="182"/>
      <c r="B348" s="192"/>
      <c r="C348" s="175" t="s">
        <v>21</v>
      </c>
      <c r="D348" s="175" t="s">
        <v>3527</v>
      </c>
      <c r="E348" s="291" t="s">
        <v>1291</v>
      </c>
      <c r="F348" s="306" t="s">
        <v>3943</v>
      </c>
      <c r="G348" s="202"/>
      <c r="H348" s="203">
        <v>27545</v>
      </c>
      <c r="I348" s="148"/>
      <c r="J348" s="204"/>
      <c r="K348" s="170"/>
      <c r="L348" s="204">
        <v>27545</v>
      </c>
      <c r="M348" s="205"/>
      <c r="W348" s="150"/>
    </row>
    <row r="349" spans="1:23" s="199" customFormat="1" ht="15" customHeight="1" x14ac:dyDescent="0.25">
      <c r="A349" s="182"/>
      <c r="B349" s="192" t="s">
        <v>3613</v>
      </c>
      <c r="C349" s="175" t="s">
        <v>3613</v>
      </c>
      <c r="D349" s="175" t="s">
        <v>3527</v>
      </c>
      <c r="E349" s="291" t="s">
        <v>1294</v>
      </c>
      <c r="F349" s="306" t="s">
        <v>3944</v>
      </c>
      <c r="G349" s="202"/>
      <c r="H349" s="203">
        <v>0</v>
      </c>
      <c r="I349" s="148"/>
      <c r="J349" s="204"/>
      <c r="K349" s="170"/>
      <c r="L349" s="204">
        <v>0</v>
      </c>
      <c r="M349" s="205"/>
      <c r="W349" s="150"/>
    </row>
    <row r="350" spans="1:23" s="199" customFormat="1" ht="15" customHeight="1" x14ac:dyDescent="0.25">
      <c r="A350" s="182" t="s">
        <v>3530</v>
      </c>
      <c r="B350" s="192"/>
      <c r="C350" s="175" t="s">
        <v>21</v>
      </c>
      <c r="D350" s="175" t="s">
        <v>21</v>
      </c>
      <c r="E350" s="286" t="s">
        <v>3945</v>
      </c>
      <c r="F350" s="304" t="s">
        <v>3946</v>
      </c>
      <c r="G350" s="305">
        <f>SUM(G351:G352)</f>
        <v>0</v>
      </c>
      <c r="H350" s="302">
        <v>439573.12</v>
      </c>
      <c r="I350" s="148"/>
      <c r="J350" s="303">
        <v>0</v>
      </c>
      <c r="K350" s="170"/>
      <c r="L350" s="303">
        <v>439573.12</v>
      </c>
      <c r="M350" s="227"/>
      <c r="W350" s="150"/>
    </row>
    <row r="351" spans="1:23" s="199" customFormat="1" ht="15" customHeight="1" x14ac:dyDescent="0.25">
      <c r="A351" s="182"/>
      <c r="B351" s="192"/>
      <c r="C351" s="175" t="s">
        <v>21</v>
      </c>
      <c r="D351" s="175" t="s">
        <v>3527</v>
      </c>
      <c r="E351" s="289" t="s">
        <v>1108</v>
      </c>
      <c r="F351" s="298" t="s">
        <v>3947</v>
      </c>
      <c r="G351" s="253"/>
      <c r="H351" s="203">
        <v>124501</v>
      </c>
      <c r="I351" s="148"/>
      <c r="J351" s="204"/>
      <c r="K351" s="170"/>
      <c r="L351" s="204">
        <v>124501</v>
      </c>
      <c r="M351" s="205"/>
      <c r="W351" s="150"/>
    </row>
    <row r="352" spans="1:23" s="199" customFormat="1" ht="15" customHeight="1" x14ac:dyDescent="0.25">
      <c r="A352" s="182"/>
      <c r="B352" s="192"/>
      <c r="C352" s="175" t="s">
        <v>21</v>
      </c>
      <c r="D352" s="175" t="s">
        <v>3527</v>
      </c>
      <c r="E352" s="289" t="s">
        <v>1111</v>
      </c>
      <c r="F352" s="298" t="s">
        <v>3948</v>
      </c>
      <c r="G352" s="253"/>
      <c r="H352" s="203">
        <v>315072.12</v>
      </c>
      <c r="I352" s="148"/>
      <c r="J352" s="204"/>
      <c r="K352" s="170"/>
      <c r="L352" s="204">
        <v>315072.12</v>
      </c>
      <c r="M352" s="205"/>
      <c r="W352" s="150"/>
    </row>
    <row r="353" spans="1:23" s="199" customFormat="1" ht="15" customHeight="1" x14ac:dyDescent="0.25">
      <c r="A353" s="182" t="s">
        <v>3530</v>
      </c>
      <c r="B353" s="192"/>
      <c r="C353" s="175" t="s">
        <v>21</v>
      </c>
      <c r="D353" s="175" t="s">
        <v>21</v>
      </c>
      <c r="E353" s="284" t="s">
        <v>3949</v>
      </c>
      <c r="F353" s="317" t="s">
        <v>3950</v>
      </c>
      <c r="G353" s="230">
        <f>SUM(G354:G360)</f>
        <v>0</v>
      </c>
      <c r="H353" s="231">
        <v>9811175.8000000007</v>
      </c>
      <c r="I353" s="148"/>
      <c r="J353" s="180">
        <v>0</v>
      </c>
      <c r="K353" s="170"/>
      <c r="L353" s="180">
        <v>9811175.8000000007</v>
      </c>
      <c r="M353" s="181"/>
      <c r="W353" s="150"/>
    </row>
    <row r="354" spans="1:23" s="199" customFormat="1" ht="15" customHeight="1" x14ac:dyDescent="0.25">
      <c r="A354" s="182"/>
      <c r="B354" s="192"/>
      <c r="C354" s="175" t="s">
        <v>21</v>
      </c>
      <c r="D354" s="175" t="s">
        <v>3527</v>
      </c>
      <c r="E354" s="286" t="s">
        <v>1303</v>
      </c>
      <c r="F354" s="299" t="s">
        <v>3951</v>
      </c>
      <c r="G354" s="224"/>
      <c r="H354" s="232">
        <v>3039622.48</v>
      </c>
      <c r="I354" s="148"/>
      <c r="J354" s="233"/>
      <c r="K354" s="170"/>
      <c r="L354" s="233">
        <v>3039622.48</v>
      </c>
      <c r="M354" s="205"/>
      <c r="W354" s="150"/>
    </row>
    <row r="355" spans="1:23" s="199" customFormat="1" ht="15" customHeight="1" x14ac:dyDescent="0.25">
      <c r="A355" s="182"/>
      <c r="B355" s="192"/>
      <c r="C355" s="175" t="s">
        <v>21</v>
      </c>
      <c r="D355" s="175" t="s">
        <v>3527</v>
      </c>
      <c r="E355" s="286" t="s">
        <v>1306</v>
      </c>
      <c r="F355" s="299" t="s">
        <v>3952</v>
      </c>
      <c r="G355" s="224"/>
      <c r="H355" s="232">
        <v>2457929.2000000002</v>
      </c>
      <c r="I355" s="148"/>
      <c r="J355" s="233"/>
      <c r="K355" s="170"/>
      <c r="L355" s="233">
        <v>2457929.2000000002</v>
      </c>
      <c r="M355" s="205"/>
      <c r="W355" s="150"/>
    </row>
    <row r="356" spans="1:23" s="199" customFormat="1" ht="15" customHeight="1" x14ac:dyDescent="0.25">
      <c r="A356" s="182"/>
      <c r="B356" s="192"/>
      <c r="C356" s="175" t="s">
        <v>21</v>
      </c>
      <c r="D356" s="175" t="s">
        <v>3527</v>
      </c>
      <c r="E356" s="286" t="s">
        <v>1312</v>
      </c>
      <c r="F356" s="299" t="s">
        <v>3953</v>
      </c>
      <c r="G356" s="224"/>
      <c r="H356" s="232">
        <v>4191877.23</v>
      </c>
      <c r="I356" s="148"/>
      <c r="J356" s="233"/>
      <c r="K356" s="170"/>
      <c r="L356" s="233">
        <v>4191877.23</v>
      </c>
      <c r="M356" s="205"/>
      <c r="W356" s="150"/>
    </row>
    <row r="357" spans="1:23" s="199" customFormat="1" ht="15" customHeight="1" x14ac:dyDescent="0.25">
      <c r="A357" s="182"/>
      <c r="B357" s="192"/>
      <c r="C357" s="175" t="s">
        <v>21</v>
      </c>
      <c r="D357" s="175" t="s">
        <v>3527</v>
      </c>
      <c r="E357" s="286" t="s">
        <v>1317</v>
      </c>
      <c r="F357" s="299" t="s">
        <v>3954</v>
      </c>
      <c r="G357" s="224"/>
      <c r="H357" s="232">
        <v>42576.9</v>
      </c>
      <c r="I357" s="148"/>
      <c r="J357" s="233"/>
      <c r="K357" s="170"/>
      <c r="L357" s="233">
        <v>42576.9</v>
      </c>
      <c r="M357" s="205"/>
      <c r="W357" s="150"/>
    </row>
    <row r="358" spans="1:23" s="199" customFormat="1" ht="15" customHeight="1" x14ac:dyDescent="0.25">
      <c r="A358" s="182"/>
      <c r="B358" s="192"/>
      <c r="C358" s="175" t="s">
        <v>21</v>
      </c>
      <c r="D358" s="175" t="s">
        <v>3527</v>
      </c>
      <c r="E358" s="286" t="s">
        <v>1309</v>
      </c>
      <c r="F358" s="299" t="s">
        <v>3955</v>
      </c>
      <c r="G358" s="224"/>
      <c r="H358" s="232">
        <v>72692.77</v>
      </c>
      <c r="I358" s="148"/>
      <c r="J358" s="233"/>
      <c r="K358" s="170"/>
      <c r="L358" s="233">
        <v>72692.77</v>
      </c>
      <c r="M358" s="205"/>
      <c r="W358" s="150"/>
    </row>
    <row r="359" spans="1:23" s="199" customFormat="1" ht="15" customHeight="1" x14ac:dyDescent="0.25">
      <c r="A359" s="182"/>
      <c r="B359" s="192"/>
      <c r="C359" s="175" t="s">
        <v>21</v>
      </c>
      <c r="D359" s="175" t="s">
        <v>3527</v>
      </c>
      <c r="E359" s="286" t="s">
        <v>1320</v>
      </c>
      <c r="F359" s="299" t="s">
        <v>3956</v>
      </c>
      <c r="G359" s="224"/>
      <c r="H359" s="232">
        <v>6477.22</v>
      </c>
      <c r="I359" s="148"/>
      <c r="J359" s="233"/>
      <c r="K359" s="170"/>
      <c r="L359" s="233">
        <v>6477.22</v>
      </c>
      <c r="M359" s="205"/>
      <c r="W359" s="150"/>
    </row>
    <row r="360" spans="1:23" s="199" customFormat="1" ht="15" customHeight="1" x14ac:dyDescent="0.25">
      <c r="A360" s="318"/>
      <c r="B360" s="319" t="s">
        <v>3526</v>
      </c>
      <c r="C360" s="175" t="s">
        <v>3526</v>
      </c>
      <c r="D360" s="175" t="s">
        <v>3527</v>
      </c>
      <c r="E360" s="286" t="s">
        <v>1323</v>
      </c>
      <c r="F360" s="299" t="s">
        <v>3957</v>
      </c>
      <c r="G360" s="224"/>
      <c r="H360" s="232">
        <v>0</v>
      </c>
      <c r="I360" s="148"/>
      <c r="J360" s="233"/>
      <c r="K360" s="170"/>
      <c r="L360" s="233">
        <v>0</v>
      </c>
      <c r="M360" s="205"/>
      <c r="W360" s="150"/>
    </row>
    <row r="361" spans="1:23" s="199" customFormat="1" ht="15" customHeight="1" x14ac:dyDescent="0.25">
      <c r="A361" s="182" t="s">
        <v>3530</v>
      </c>
      <c r="B361" s="192"/>
      <c r="C361" s="175" t="s">
        <v>21</v>
      </c>
      <c r="D361" s="175" t="s">
        <v>21</v>
      </c>
      <c r="E361" s="284" t="s">
        <v>3958</v>
      </c>
      <c r="F361" s="317" t="s">
        <v>3959</v>
      </c>
      <c r="G361" s="230">
        <f>+G362+G363+G366+G369+G370</f>
        <v>0</v>
      </c>
      <c r="H361" s="231">
        <v>7555034.8300000001</v>
      </c>
      <c r="I361" s="148"/>
      <c r="J361" s="180">
        <v>0</v>
      </c>
      <c r="K361" s="170"/>
      <c r="L361" s="180">
        <v>7555034.8300000001</v>
      </c>
      <c r="M361" s="181"/>
      <c r="W361" s="150"/>
    </row>
    <row r="362" spans="1:23" s="199" customFormat="1" ht="15" customHeight="1" x14ac:dyDescent="0.25">
      <c r="A362" s="182"/>
      <c r="B362" s="192"/>
      <c r="C362" s="175" t="s">
        <v>21</v>
      </c>
      <c r="D362" s="175" t="s">
        <v>3527</v>
      </c>
      <c r="E362" s="286" t="s">
        <v>1331</v>
      </c>
      <c r="F362" s="299" t="s">
        <v>3960</v>
      </c>
      <c r="G362" s="224"/>
      <c r="H362" s="232">
        <v>404150.74</v>
      </c>
      <c r="I362" s="148"/>
      <c r="J362" s="233"/>
      <c r="K362" s="170"/>
      <c r="L362" s="233">
        <v>404150.74</v>
      </c>
      <c r="M362" s="205"/>
      <c r="W362" s="150"/>
    </row>
    <row r="363" spans="1:23" s="199" customFormat="1" ht="15" customHeight="1" x14ac:dyDescent="0.25">
      <c r="A363" s="182" t="s">
        <v>3530</v>
      </c>
      <c r="B363" s="192"/>
      <c r="C363" s="175" t="s">
        <v>21</v>
      </c>
      <c r="D363" s="175" t="s">
        <v>21</v>
      </c>
      <c r="E363" s="286" t="s">
        <v>3961</v>
      </c>
      <c r="F363" s="299" t="s">
        <v>3962</v>
      </c>
      <c r="G363" s="258">
        <f>+G364+G365</f>
        <v>0</v>
      </c>
      <c r="H363" s="225">
        <v>7150884.0899999999</v>
      </c>
      <c r="I363" s="148"/>
      <c r="J363" s="226">
        <v>0</v>
      </c>
      <c r="K363" s="170"/>
      <c r="L363" s="226">
        <v>7150884.0899999999</v>
      </c>
      <c r="M363" s="227"/>
      <c r="W363" s="150"/>
    </row>
    <row r="364" spans="1:23" s="199" customFormat="1" ht="15" customHeight="1" x14ac:dyDescent="0.25">
      <c r="A364" s="182"/>
      <c r="B364" s="192"/>
      <c r="C364" s="175" t="s">
        <v>21</v>
      </c>
      <c r="D364" s="175" t="s">
        <v>3527</v>
      </c>
      <c r="E364" s="289" t="s">
        <v>1339</v>
      </c>
      <c r="F364" s="304" t="s">
        <v>3963</v>
      </c>
      <c r="G364" s="301"/>
      <c r="H364" s="309">
        <v>6817069.8300000001</v>
      </c>
      <c r="I364" s="148"/>
      <c r="J364" s="310"/>
      <c r="K364" s="170"/>
      <c r="L364" s="310">
        <v>6817069.8300000001</v>
      </c>
      <c r="M364" s="181"/>
      <c r="W364" s="150"/>
    </row>
    <row r="365" spans="1:23" s="199" customFormat="1" ht="15" customHeight="1" x14ac:dyDescent="0.25">
      <c r="A365" s="182"/>
      <c r="B365" s="192"/>
      <c r="C365" s="175" t="s">
        <v>21</v>
      </c>
      <c r="D365" s="175" t="s">
        <v>3527</v>
      </c>
      <c r="E365" s="289" t="s">
        <v>1336</v>
      </c>
      <c r="F365" s="304" t="s">
        <v>3964</v>
      </c>
      <c r="G365" s="301"/>
      <c r="H365" s="309">
        <v>333814.26</v>
      </c>
      <c r="I365" s="148"/>
      <c r="J365" s="310"/>
      <c r="K365" s="170"/>
      <c r="L365" s="310">
        <v>333814.26</v>
      </c>
      <c r="M365" s="181"/>
      <c r="W365" s="150"/>
    </row>
    <row r="366" spans="1:23" s="199" customFormat="1" ht="15" customHeight="1" x14ac:dyDescent="0.25">
      <c r="A366" s="182" t="s">
        <v>3530</v>
      </c>
      <c r="B366" s="192"/>
      <c r="C366" s="175" t="s">
        <v>21</v>
      </c>
      <c r="D366" s="175" t="s">
        <v>21</v>
      </c>
      <c r="E366" s="286" t="s">
        <v>3965</v>
      </c>
      <c r="F366" s="299" t="s">
        <v>3966</v>
      </c>
      <c r="G366" s="186">
        <f>+G367+G368</f>
        <v>0</v>
      </c>
      <c r="H366" s="187">
        <v>0</v>
      </c>
      <c r="I366" s="148"/>
      <c r="J366" s="189">
        <v>0</v>
      </c>
      <c r="K366" s="170"/>
      <c r="L366" s="189">
        <v>0</v>
      </c>
      <c r="M366" s="181"/>
      <c r="W366" s="150"/>
    </row>
    <row r="367" spans="1:23" s="199" customFormat="1" ht="15" customHeight="1" x14ac:dyDescent="0.25">
      <c r="A367" s="182"/>
      <c r="B367" s="192"/>
      <c r="C367" s="175" t="s">
        <v>21</v>
      </c>
      <c r="D367" s="175" t="s">
        <v>3527</v>
      </c>
      <c r="E367" s="289" t="s">
        <v>1353</v>
      </c>
      <c r="F367" s="304" t="s">
        <v>3967</v>
      </c>
      <c r="G367" s="301"/>
      <c r="H367" s="309">
        <v>0</v>
      </c>
      <c r="I367" s="148"/>
      <c r="J367" s="310"/>
      <c r="K367" s="170"/>
      <c r="L367" s="310">
        <v>0</v>
      </c>
      <c r="M367" s="181"/>
      <c r="W367" s="150"/>
    </row>
    <row r="368" spans="1:23" s="199" customFormat="1" ht="15" customHeight="1" x14ac:dyDescent="0.25">
      <c r="A368" s="182"/>
      <c r="B368" s="192"/>
      <c r="C368" s="175" t="s">
        <v>21</v>
      </c>
      <c r="D368" s="175" t="s">
        <v>3527</v>
      </c>
      <c r="E368" s="289" t="s">
        <v>1350</v>
      </c>
      <c r="F368" s="304" t="s">
        <v>3968</v>
      </c>
      <c r="G368" s="301"/>
      <c r="H368" s="309">
        <v>0</v>
      </c>
      <c r="I368" s="148"/>
      <c r="J368" s="310"/>
      <c r="K368" s="170"/>
      <c r="L368" s="310">
        <v>0</v>
      </c>
      <c r="M368" s="181"/>
      <c r="W368" s="150"/>
    </row>
    <row r="369" spans="1:23" s="149" customFormat="1" ht="15" customHeight="1" x14ac:dyDescent="0.25">
      <c r="A369" s="218"/>
      <c r="B369" s="219"/>
      <c r="C369" s="175" t="s">
        <v>21</v>
      </c>
      <c r="D369" s="175" t="s">
        <v>3527</v>
      </c>
      <c r="E369" s="286" t="s">
        <v>1385</v>
      </c>
      <c r="F369" s="299" t="s">
        <v>3969</v>
      </c>
      <c r="G369" s="224"/>
      <c r="H369" s="232">
        <v>0</v>
      </c>
      <c r="I369" s="148"/>
      <c r="J369" s="233"/>
      <c r="K369" s="170"/>
      <c r="L369" s="233">
        <v>0</v>
      </c>
      <c r="M369" s="205"/>
      <c r="W369" s="150"/>
    </row>
    <row r="370" spans="1:23" s="149" customFormat="1" ht="15" customHeight="1" x14ac:dyDescent="0.25">
      <c r="A370" s="320"/>
      <c r="B370" s="321" t="s">
        <v>3526</v>
      </c>
      <c r="C370" s="175" t="s">
        <v>3526</v>
      </c>
      <c r="D370" s="175" t="s">
        <v>3527</v>
      </c>
      <c r="E370" s="286" t="s">
        <v>1382</v>
      </c>
      <c r="F370" s="299" t="s">
        <v>3970</v>
      </c>
      <c r="G370" s="224"/>
      <c r="H370" s="232">
        <v>0</v>
      </c>
      <c r="I370" s="148"/>
      <c r="J370" s="233"/>
      <c r="K370" s="170"/>
      <c r="L370" s="233">
        <v>0</v>
      </c>
      <c r="M370" s="205"/>
      <c r="W370" s="150"/>
    </row>
    <row r="371" spans="1:23" s="199" customFormat="1" ht="15" customHeight="1" x14ac:dyDescent="0.25">
      <c r="A371" s="182" t="s">
        <v>3530</v>
      </c>
      <c r="B371" s="192"/>
      <c r="C371" s="175" t="s">
        <v>21</v>
      </c>
      <c r="D371" s="175" t="s">
        <v>21</v>
      </c>
      <c r="E371" s="322" t="s">
        <v>3971</v>
      </c>
      <c r="F371" s="323" t="s">
        <v>3972</v>
      </c>
      <c r="G371" s="324"/>
      <c r="H371" s="325">
        <v>230300133.50000006</v>
      </c>
      <c r="I371" s="148"/>
      <c r="J371" s="326"/>
      <c r="K371" s="170"/>
      <c r="L371" s="326">
        <v>230300133.50000006</v>
      </c>
      <c r="M371" s="181"/>
      <c r="W371" s="150"/>
    </row>
    <row r="372" spans="1:23" s="199" customFormat="1" ht="15" customHeight="1" x14ac:dyDescent="0.25">
      <c r="A372" s="182" t="s">
        <v>3530</v>
      </c>
      <c r="B372" s="192"/>
      <c r="C372" s="175" t="s">
        <v>21</v>
      </c>
      <c r="D372" s="175" t="s">
        <v>21</v>
      </c>
      <c r="E372" s="284" t="s">
        <v>3973</v>
      </c>
      <c r="F372" s="317" t="s">
        <v>3974</v>
      </c>
      <c r="G372" s="230">
        <f>+G373+G382</f>
        <v>0</v>
      </c>
      <c r="H372" s="231">
        <v>187701898.98000002</v>
      </c>
      <c r="I372" s="148"/>
      <c r="J372" s="180">
        <v>0</v>
      </c>
      <c r="K372" s="170"/>
      <c r="L372" s="180">
        <v>187701898.98000002</v>
      </c>
      <c r="M372" s="181"/>
      <c r="W372" s="150"/>
    </row>
    <row r="373" spans="1:23" s="199" customFormat="1" ht="15" customHeight="1" x14ac:dyDescent="0.25">
      <c r="A373" s="182" t="s">
        <v>3530</v>
      </c>
      <c r="B373" s="192"/>
      <c r="C373" s="175" t="s">
        <v>21</v>
      </c>
      <c r="D373" s="175" t="s">
        <v>21</v>
      </c>
      <c r="E373" s="286" t="s">
        <v>3975</v>
      </c>
      <c r="F373" s="299" t="s">
        <v>3976</v>
      </c>
      <c r="G373" s="258">
        <f>+G374+G378</f>
        <v>0</v>
      </c>
      <c r="H373" s="225">
        <v>93071926.289999992</v>
      </c>
      <c r="I373" s="148"/>
      <c r="J373" s="226">
        <v>0</v>
      </c>
      <c r="K373" s="170"/>
      <c r="L373" s="226">
        <v>93071926.289999992</v>
      </c>
      <c r="M373" s="227"/>
      <c r="W373" s="150"/>
    </row>
    <row r="374" spans="1:23" s="199" customFormat="1" ht="15" customHeight="1" x14ac:dyDescent="0.25">
      <c r="A374" s="182" t="s">
        <v>3530</v>
      </c>
      <c r="B374" s="192"/>
      <c r="C374" s="175" t="s">
        <v>21</v>
      </c>
      <c r="D374" s="175" t="s">
        <v>21</v>
      </c>
      <c r="E374" s="289" t="s">
        <v>3977</v>
      </c>
      <c r="F374" s="294" t="s">
        <v>3978</v>
      </c>
      <c r="G374" s="195">
        <f>SUM(G375:G377)</f>
        <v>0</v>
      </c>
      <c r="H374" s="196">
        <v>82929304.079999998</v>
      </c>
      <c r="I374" s="148"/>
      <c r="J374" s="197">
        <v>0</v>
      </c>
      <c r="K374" s="170"/>
      <c r="L374" s="197">
        <v>82929304.079999998</v>
      </c>
      <c r="M374" s="198"/>
      <c r="W374" s="150"/>
    </row>
    <row r="375" spans="1:23" s="199" customFormat="1" ht="15" customHeight="1" x14ac:dyDescent="0.25">
      <c r="A375" s="182"/>
      <c r="B375" s="192"/>
      <c r="C375" s="175" t="s">
        <v>21</v>
      </c>
      <c r="D375" s="175" t="s">
        <v>3527</v>
      </c>
      <c r="E375" s="289" t="s">
        <v>1394</v>
      </c>
      <c r="F375" s="298" t="s">
        <v>3979</v>
      </c>
      <c r="G375" s="253"/>
      <c r="H375" s="315">
        <v>76103238.530000001</v>
      </c>
      <c r="I375" s="148"/>
      <c r="J375" s="211"/>
      <c r="K375" s="170"/>
      <c r="L375" s="211">
        <v>76103238.530000001</v>
      </c>
      <c r="M375" s="198"/>
      <c r="W375" s="150"/>
    </row>
    <row r="376" spans="1:23" s="199" customFormat="1" ht="15" customHeight="1" x14ac:dyDescent="0.25">
      <c r="A376" s="182"/>
      <c r="B376" s="192"/>
      <c r="C376" s="175" t="s">
        <v>21</v>
      </c>
      <c r="D376" s="175" t="s">
        <v>3527</v>
      </c>
      <c r="E376" s="289" t="s">
        <v>1449</v>
      </c>
      <c r="F376" s="298" t="s">
        <v>3980</v>
      </c>
      <c r="G376" s="253"/>
      <c r="H376" s="315">
        <v>6826065.5500000007</v>
      </c>
      <c r="I376" s="148"/>
      <c r="J376" s="211"/>
      <c r="K376" s="170"/>
      <c r="L376" s="211">
        <v>6826065.5500000007</v>
      </c>
      <c r="M376" s="198"/>
      <c r="W376" s="150"/>
    </row>
    <row r="377" spans="1:23" s="199" customFormat="1" ht="15" customHeight="1" x14ac:dyDescent="0.25">
      <c r="A377" s="182"/>
      <c r="B377" s="192"/>
      <c r="C377" s="175" t="s">
        <v>21</v>
      </c>
      <c r="D377" s="175" t="s">
        <v>3527</v>
      </c>
      <c r="E377" s="289" t="s">
        <v>1504</v>
      </c>
      <c r="F377" s="298" t="s">
        <v>3981</v>
      </c>
      <c r="G377" s="253"/>
      <c r="H377" s="315">
        <v>0</v>
      </c>
      <c r="I377" s="148"/>
      <c r="J377" s="211"/>
      <c r="K377" s="170"/>
      <c r="L377" s="211">
        <v>0</v>
      </c>
      <c r="M377" s="198"/>
      <c r="W377" s="150"/>
    </row>
    <row r="378" spans="1:23" s="199" customFormat="1" ht="15" customHeight="1" x14ac:dyDescent="0.25">
      <c r="A378" s="182" t="s">
        <v>3530</v>
      </c>
      <c r="B378" s="192"/>
      <c r="C378" s="175" t="s">
        <v>21</v>
      </c>
      <c r="D378" s="175" t="s">
        <v>21</v>
      </c>
      <c r="E378" s="289" t="s">
        <v>3982</v>
      </c>
      <c r="F378" s="294" t="s">
        <v>3983</v>
      </c>
      <c r="G378" s="195">
        <f>SUM(G379:G381)</f>
        <v>0</v>
      </c>
      <c r="H378" s="196">
        <v>10142622.209999999</v>
      </c>
      <c r="I378" s="148"/>
      <c r="J378" s="197">
        <v>0</v>
      </c>
      <c r="K378" s="170"/>
      <c r="L378" s="197">
        <v>10142622.209999999</v>
      </c>
      <c r="M378" s="198"/>
      <c r="W378" s="150"/>
    </row>
    <row r="379" spans="1:23" s="199" customFormat="1" ht="15" customHeight="1" x14ac:dyDescent="0.25">
      <c r="A379" s="182"/>
      <c r="B379" s="192"/>
      <c r="C379" s="175" t="s">
        <v>21</v>
      </c>
      <c r="D379" s="175" t="s">
        <v>3527</v>
      </c>
      <c r="E379" s="289" t="s">
        <v>1411</v>
      </c>
      <c r="F379" s="298" t="s">
        <v>3984</v>
      </c>
      <c r="G379" s="253"/>
      <c r="H379" s="315">
        <v>9139224.129999999</v>
      </c>
      <c r="I379" s="148"/>
      <c r="J379" s="211"/>
      <c r="K379" s="170"/>
      <c r="L379" s="211">
        <v>9139224.129999999</v>
      </c>
      <c r="M379" s="198"/>
      <c r="W379" s="150"/>
    </row>
    <row r="380" spans="1:23" s="199" customFormat="1" ht="15" customHeight="1" x14ac:dyDescent="0.25">
      <c r="A380" s="182"/>
      <c r="B380" s="192"/>
      <c r="C380" s="175" t="s">
        <v>21</v>
      </c>
      <c r="D380" s="175" t="s">
        <v>3527</v>
      </c>
      <c r="E380" s="289" t="s">
        <v>1466</v>
      </c>
      <c r="F380" s="298" t="s">
        <v>3985</v>
      </c>
      <c r="G380" s="253"/>
      <c r="H380" s="315">
        <v>1003398.08</v>
      </c>
      <c r="I380" s="148"/>
      <c r="J380" s="211"/>
      <c r="K380" s="170"/>
      <c r="L380" s="211">
        <v>1003398.08</v>
      </c>
      <c r="M380" s="198"/>
      <c r="W380" s="150"/>
    </row>
    <row r="381" spans="1:23" s="199" customFormat="1" ht="15" customHeight="1" x14ac:dyDescent="0.25">
      <c r="A381" s="182"/>
      <c r="B381" s="192"/>
      <c r="C381" s="175" t="s">
        <v>21</v>
      </c>
      <c r="D381" s="175" t="s">
        <v>3527</v>
      </c>
      <c r="E381" s="289" t="s">
        <v>1521</v>
      </c>
      <c r="F381" s="298" t="s">
        <v>3986</v>
      </c>
      <c r="G381" s="253"/>
      <c r="H381" s="315">
        <v>0</v>
      </c>
      <c r="I381" s="148"/>
      <c r="J381" s="211"/>
      <c r="K381" s="170"/>
      <c r="L381" s="211">
        <v>0</v>
      </c>
      <c r="M381" s="198"/>
      <c r="W381" s="150"/>
    </row>
    <row r="382" spans="1:23" s="199" customFormat="1" ht="15" customHeight="1" x14ac:dyDescent="0.25">
      <c r="A382" s="182" t="s">
        <v>3530</v>
      </c>
      <c r="B382" s="192"/>
      <c r="C382" s="175" t="s">
        <v>21</v>
      </c>
      <c r="D382" s="175" t="s">
        <v>21</v>
      </c>
      <c r="E382" s="286" t="s">
        <v>3987</v>
      </c>
      <c r="F382" s="299" t="s">
        <v>3988</v>
      </c>
      <c r="G382" s="224">
        <v>0</v>
      </c>
      <c r="H382" s="225">
        <v>94629972.690000013</v>
      </c>
      <c r="I382" s="148"/>
      <c r="J382" s="226">
        <v>0</v>
      </c>
      <c r="K382" s="170"/>
      <c r="L382" s="226">
        <v>94629972.690000013</v>
      </c>
      <c r="M382" s="227"/>
      <c r="W382" s="150"/>
    </row>
    <row r="383" spans="1:23" s="199" customFormat="1" ht="15" customHeight="1" x14ac:dyDescent="0.25">
      <c r="A383" s="182"/>
      <c r="B383" s="192"/>
      <c r="C383" s="175" t="s">
        <v>21</v>
      </c>
      <c r="D383" s="175" t="s">
        <v>3527</v>
      </c>
      <c r="E383" s="289" t="s">
        <v>1428</v>
      </c>
      <c r="F383" s="298" t="s">
        <v>3989</v>
      </c>
      <c r="G383" s="327"/>
      <c r="H383" s="328">
        <v>91776814.540000007</v>
      </c>
      <c r="I383" s="148"/>
      <c r="J383" s="329"/>
      <c r="K383" s="170"/>
      <c r="L383" s="329">
        <v>91776814.540000007</v>
      </c>
      <c r="M383" s="198"/>
      <c r="W383" s="150"/>
    </row>
    <row r="384" spans="1:23" s="199" customFormat="1" ht="15" customHeight="1" x14ac:dyDescent="0.25">
      <c r="A384" s="182"/>
      <c r="B384" s="192"/>
      <c r="C384" s="175" t="s">
        <v>21</v>
      </c>
      <c r="D384" s="175" t="s">
        <v>3527</v>
      </c>
      <c r="E384" s="289" t="s">
        <v>1483</v>
      </c>
      <c r="F384" s="298" t="s">
        <v>3990</v>
      </c>
      <c r="G384" s="327"/>
      <c r="H384" s="328">
        <v>2853158.1500000004</v>
      </c>
      <c r="I384" s="148"/>
      <c r="J384" s="329"/>
      <c r="K384" s="170"/>
      <c r="L384" s="329">
        <v>2853158.1500000004</v>
      </c>
      <c r="M384" s="198"/>
      <c r="W384" s="150"/>
    </row>
    <row r="385" spans="1:23" s="199" customFormat="1" ht="15" customHeight="1" x14ac:dyDescent="0.25">
      <c r="A385" s="182"/>
      <c r="B385" s="192"/>
      <c r="C385" s="175" t="s">
        <v>21</v>
      </c>
      <c r="D385" s="175" t="s">
        <v>3527</v>
      </c>
      <c r="E385" s="289" t="s">
        <v>1538</v>
      </c>
      <c r="F385" s="298" t="s">
        <v>3991</v>
      </c>
      <c r="G385" s="327"/>
      <c r="H385" s="328">
        <v>0</v>
      </c>
      <c r="I385" s="148"/>
      <c r="J385" s="329"/>
      <c r="K385" s="170"/>
      <c r="L385" s="329">
        <v>0</v>
      </c>
      <c r="M385" s="198"/>
      <c r="W385" s="150"/>
    </row>
    <row r="386" spans="1:23" s="199" customFormat="1" ht="15" customHeight="1" x14ac:dyDescent="0.25">
      <c r="A386" s="182" t="s">
        <v>3530</v>
      </c>
      <c r="B386" s="192"/>
      <c r="C386" s="175" t="s">
        <v>21</v>
      </c>
      <c r="D386" s="175" t="s">
        <v>21</v>
      </c>
      <c r="E386" s="284" t="s">
        <v>3992</v>
      </c>
      <c r="F386" s="317" t="s">
        <v>3993</v>
      </c>
      <c r="G386" s="230">
        <f>+G387+G391</f>
        <v>0</v>
      </c>
      <c r="H386" s="231">
        <v>605911.24</v>
      </c>
      <c r="I386" s="148"/>
      <c r="J386" s="180">
        <v>0</v>
      </c>
      <c r="K386" s="170"/>
      <c r="L386" s="180">
        <v>605911.24</v>
      </c>
      <c r="M386" s="181"/>
      <c r="W386" s="150"/>
    </row>
    <row r="387" spans="1:23" s="199" customFormat="1" ht="15" customHeight="1" x14ac:dyDescent="0.25">
      <c r="A387" s="182" t="s">
        <v>3530</v>
      </c>
      <c r="B387" s="192"/>
      <c r="C387" s="175" t="s">
        <v>21</v>
      </c>
      <c r="D387" s="175" t="s">
        <v>21</v>
      </c>
      <c r="E387" s="286" t="s">
        <v>3994</v>
      </c>
      <c r="F387" s="299" t="s">
        <v>3995</v>
      </c>
      <c r="G387" s="258">
        <f>+G388+G389+G390</f>
        <v>0</v>
      </c>
      <c r="H387" s="225">
        <v>430528.1</v>
      </c>
      <c r="I387" s="148"/>
      <c r="J387" s="226">
        <v>0</v>
      </c>
      <c r="K387" s="170"/>
      <c r="L387" s="226">
        <v>430528.1</v>
      </c>
      <c r="M387" s="227"/>
      <c r="W387" s="150"/>
    </row>
    <row r="388" spans="1:23" s="199" customFormat="1" ht="15" customHeight="1" x14ac:dyDescent="0.25">
      <c r="A388" s="182"/>
      <c r="B388" s="192"/>
      <c r="C388" s="175" t="s">
        <v>21</v>
      </c>
      <c r="D388" s="175" t="s">
        <v>3527</v>
      </c>
      <c r="E388" s="289" t="s">
        <v>1615</v>
      </c>
      <c r="F388" s="294" t="s">
        <v>3996</v>
      </c>
      <c r="G388" s="212"/>
      <c r="H388" s="196">
        <v>430526.94999999995</v>
      </c>
      <c r="I388" s="148"/>
      <c r="J388" s="197"/>
      <c r="K388" s="170"/>
      <c r="L388" s="197">
        <v>430526.94999999995</v>
      </c>
      <c r="M388" s="198"/>
      <c r="W388" s="150"/>
    </row>
    <row r="389" spans="1:23" s="199" customFormat="1" ht="15" customHeight="1" x14ac:dyDescent="0.25">
      <c r="A389" s="182"/>
      <c r="B389" s="192"/>
      <c r="C389" s="175" t="s">
        <v>21</v>
      </c>
      <c r="D389" s="175" t="s">
        <v>3527</v>
      </c>
      <c r="E389" s="289" t="s">
        <v>1653</v>
      </c>
      <c r="F389" s="294" t="s">
        <v>3997</v>
      </c>
      <c r="G389" s="212"/>
      <c r="H389" s="196">
        <v>1.1499999999999999</v>
      </c>
      <c r="I389" s="148"/>
      <c r="J389" s="197"/>
      <c r="K389" s="170"/>
      <c r="L389" s="197">
        <v>1.1499999999999999</v>
      </c>
      <c r="M389" s="198"/>
      <c r="W389" s="150"/>
    </row>
    <row r="390" spans="1:23" s="199" customFormat="1" ht="15" customHeight="1" x14ac:dyDescent="0.25">
      <c r="A390" s="182"/>
      <c r="B390" s="192"/>
      <c r="C390" s="175" t="s">
        <v>21</v>
      </c>
      <c r="D390" s="175" t="s">
        <v>3527</v>
      </c>
      <c r="E390" s="289" t="s">
        <v>1692</v>
      </c>
      <c r="F390" s="294" t="s">
        <v>3998</v>
      </c>
      <c r="G390" s="212"/>
      <c r="H390" s="196">
        <v>0</v>
      </c>
      <c r="I390" s="148"/>
      <c r="J390" s="197"/>
      <c r="K390" s="170"/>
      <c r="L390" s="197">
        <v>0</v>
      </c>
      <c r="M390" s="198"/>
      <c r="W390" s="150"/>
    </row>
    <row r="391" spans="1:23" s="199" customFormat="1" ht="15" customHeight="1" x14ac:dyDescent="0.25">
      <c r="A391" s="182" t="s">
        <v>3530</v>
      </c>
      <c r="B391" s="192"/>
      <c r="C391" s="175" t="s">
        <v>21</v>
      </c>
      <c r="D391" s="175" t="s">
        <v>21</v>
      </c>
      <c r="E391" s="286" t="s">
        <v>3999</v>
      </c>
      <c r="F391" s="299" t="s">
        <v>4000</v>
      </c>
      <c r="G391" s="258">
        <f>+G392+G393+G394</f>
        <v>0</v>
      </c>
      <c r="H391" s="225">
        <v>175383.13999999998</v>
      </c>
      <c r="I391" s="148"/>
      <c r="J391" s="226">
        <v>0</v>
      </c>
      <c r="K391" s="170"/>
      <c r="L391" s="226">
        <v>175383.13999999998</v>
      </c>
      <c r="M391" s="227"/>
      <c r="W391" s="150"/>
    </row>
    <row r="392" spans="1:23" s="199" customFormat="1" ht="15" customHeight="1" x14ac:dyDescent="0.25">
      <c r="A392" s="182"/>
      <c r="B392" s="192"/>
      <c r="C392" s="175" t="s">
        <v>21</v>
      </c>
      <c r="D392" s="175" t="s">
        <v>3527</v>
      </c>
      <c r="E392" s="289" t="s">
        <v>1632</v>
      </c>
      <c r="F392" s="294" t="s">
        <v>4001</v>
      </c>
      <c r="G392" s="212"/>
      <c r="H392" s="214">
        <v>175383.13999999998</v>
      </c>
      <c r="I392" s="148"/>
      <c r="J392" s="215"/>
      <c r="K392" s="170"/>
      <c r="L392" s="215">
        <v>175383.13999999998</v>
      </c>
      <c r="M392" s="205"/>
      <c r="W392" s="150"/>
    </row>
    <row r="393" spans="1:23" s="199" customFormat="1" ht="15" customHeight="1" x14ac:dyDescent="0.25">
      <c r="A393" s="182"/>
      <c r="B393" s="192"/>
      <c r="C393" s="175" t="s">
        <v>21</v>
      </c>
      <c r="D393" s="175" t="s">
        <v>3527</v>
      </c>
      <c r="E393" s="289" t="s">
        <v>1670</v>
      </c>
      <c r="F393" s="294" t="s">
        <v>4002</v>
      </c>
      <c r="G393" s="212"/>
      <c r="H393" s="214">
        <v>0</v>
      </c>
      <c r="I393" s="148"/>
      <c r="J393" s="215"/>
      <c r="K393" s="170"/>
      <c r="L393" s="215">
        <v>0</v>
      </c>
      <c r="M393" s="205"/>
      <c r="W393" s="150"/>
    </row>
    <row r="394" spans="1:23" s="199" customFormat="1" ht="15" customHeight="1" x14ac:dyDescent="0.25">
      <c r="A394" s="182"/>
      <c r="B394" s="192"/>
      <c r="C394" s="175" t="s">
        <v>21</v>
      </c>
      <c r="D394" s="175" t="s">
        <v>3527</v>
      </c>
      <c r="E394" s="289" t="s">
        <v>1711</v>
      </c>
      <c r="F394" s="294" t="s">
        <v>4003</v>
      </c>
      <c r="G394" s="212"/>
      <c r="H394" s="214">
        <v>0</v>
      </c>
      <c r="I394" s="148"/>
      <c r="J394" s="215"/>
      <c r="K394" s="170"/>
      <c r="L394" s="215">
        <v>0</v>
      </c>
      <c r="M394" s="205"/>
      <c r="W394" s="150"/>
    </row>
    <row r="395" spans="1:23" s="199" customFormat="1" ht="15" customHeight="1" x14ac:dyDescent="0.25">
      <c r="A395" s="182" t="s">
        <v>3530</v>
      </c>
      <c r="B395" s="192"/>
      <c r="C395" s="175" t="s">
        <v>21</v>
      </c>
      <c r="D395" s="175" t="s">
        <v>21</v>
      </c>
      <c r="E395" s="284" t="s">
        <v>4004</v>
      </c>
      <c r="F395" s="317" t="s">
        <v>4005</v>
      </c>
      <c r="G395" s="230">
        <f>+G396+G400</f>
        <v>0</v>
      </c>
      <c r="H395" s="231">
        <v>27010739.670000002</v>
      </c>
      <c r="I395" s="148"/>
      <c r="J395" s="180">
        <v>0</v>
      </c>
      <c r="K395" s="170"/>
      <c r="L395" s="180">
        <v>27010739.670000002</v>
      </c>
      <c r="M395" s="181"/>
      <c r="W395" s="150"/>
    </row>
    <row r="396" spans="1:23" s="199" customFormat="1" ht="15" customHeight="1" x14ac:dyDescent="0.25">
      <c r="A396" s="182" t="s">
        <v>3530</v>
      </c>
      <c r="B396" s="192"/>
      <c r="C396" s="175" t="s">
        <v>21</v>
      </c>
      <c r="D396" s="175" t="s">
        <v>21</v>
      </c>
      <c r="E396" s="286" t="s">
        <v>4006</v>
      </c>
      <c r="F396" s="299" t="s">
        <v>4007</v>
      </c>
      <c r="G396" s="258">
        <f>SUM(G397:G399)</f>
        <v>0</v>
      </c>
      <c r="H396" s="225">
        <v>441057.44000000006</v>
      </c>
      <c r="I396" s="148"/>
      <c r="J396" s="226">
        <v>0</v>
      </c>
      <c r="K396" s="170"/>
      <c r="L396" s="226">
        <v>441057.44000000006</v>
      </c>
      <c r="M396" s="227"/>
      <c r="W396" s="150"/>
    </row>
    <row r="397" spans="1:23" s="199" customFormat="1" ht="15" customHeight="1" x14ac:dyDescent="0.25">
      <c r="A397" s="182"/>
      <c r="B397" s="192"/>
      <c r="C397" s="175" t="s">
        <v>21</v>
      </c>
      <c r="D397" s="175" t="s">
        <v>3527</v>
      </c>
      <c r="E397" s="289" t="s">
        <v>1734</v>
      </c>
      <c r="F397" s="294" t="s">
        <v>4008</v>
      </c>
      <c r="G397" s="212"/>
      <c r="H397" s="214">
        <v>335939.46</v>
      </c>
      <c r="I397" s="148"/>
      <c r="J397" s="215"/>
      <c r="K397" s="170"/>
      <c r="L397" s="215">
        <v>335939.46</v>
      </c>
      <c r="M397" s="205"/>
      <c r="W397" s="150"/>
    </row>
    <row r="398" spans="1:23" s="199" customFormat="1" ht="15" customHeight="1" x14ac:dyDescent="0.25">
      <c r="A398" s="182"/>
      <c r="B398" s="192"/>
      <c r="C398" s="175" t="s">
        <v>21</v>
      </c>
      <c r="D398" s="175" t="s">
        <v>3527</v>
      </c>
      <c r="E398" s="289" t="s">
        <v>1772</v>
      </c>
      <c r="F398" s="294" t="s">
        <v>4009</v>
      </c>
      <c r="G398" s="212"/>
      <c r="H398" s="214">
        <v>105117.98000000001</v>
      </c>
      <c r="I398" s="148"/>
      <c r="J398" s="215"/>
      <c r="K398" s="170"/>
      <c r="L398" s="215">
        <v>105117.98000000001</v>
      </c>
      <c r="M398" s="205"/>
      <c r="W398" s="150"/>
    </row>
    <row r="399" spans="1:23" s="199" customFormat="1" ht="15" customHeight="1" x14ac:dyDescent="0.25">
      <c r="A399" s="182"/>
      <c r="B399" s="192"/>
      <c r="C399" s="175" t="s">
        <v>21</v>
      </c>
      <c r="D399" s="175" t="s">
        <v>3527</v>
      </c>
      <c r="E399" s="289" t="s">
        <v>1809</v>
      </c>
      <c r="F399" s="294" t="s">
        <v>4010</v>
      </c>
      <c r="G399" s="212"/>
      <c r="H399" s="214">
        <v>0</v>
      </c>
      <c r="I399" s="148"/>
      <c r="J399" s="215"/>
      <c r="K399" s="170"/>
      <c r="L399" s="215">
        <v>0</v>
      </c>
      <c r="M399" s="205"/>
      <c r="W399" s="150"/>
    </row>
    <row r="400" spans="1:23" s="199" customFormat="1" ht="15" customHeight="1" x14ac:dyDescent="0.25">
      <c r="A400" s="182" t="s">
        <v>3530</v>
      </c>
      <c r="B400" s="192"/>
      <c r="C400" s="175" t="s">
        <v>21</v>
      </c>
      <c r="D400" s="175" t="s">
        <v>21</v>
      </c>
      <c r="E400" s="286" t="s">
        <v>4011</v>
      </c>
      <c r="F400" s="299" t="s">
        <v>4012</v>
      </c>
      <c r="G400" s="258">
        <f>SUM(G401:G403)</f>
        <v>0</v>
      </c>
      <c r="H400" s="225">
        <v>26569682.23</v>
      </c>
      <c r="I400" s="148"/>
      <c r="J400" s="226">
        <v>0</v>
      </c>
      <c r="K400" s="170"/>
      <c r="L400" s="226">
        <v>26569682.23</v>
      </c>
      <c r="M400" s="227"/>
      <c r="W400" s="150"/>
    </row>
    <row r="401" spans="1:23" s="199" customFormat="1" ht="15" customHeight="1" x14ac:dyDescent="0.25">
      <c r="A401" s="182"/>
      <c r="B401" s="192"/>
      <c r="C401" s="175" t="s">
        <v>21</v>
      </c>
      <c r="D401" s="175" t="s">
        <v>3527</v>
      </c>
      <c r="E401" s="289" t="s">
        <v>1561</v>
      </c>
      <c r="F401" s="294" t="s">
        <v>4013</v>
      </c>
      <c r="G401" s="212"/>
      <c r="H401" s="214">
        <v>26213228.600000001</v>
      </c>
      <c r="I401" s="148"/>
      <c r="J401" s="215"/>
      <c r="K401" s="170"/>
      <c r="L401" s="215">
        <v>26213228.600000001</v>
      </c>
      <c r="M401" s="205"/>
      <c r="W401" s="150"/>
    </row>
    <row r="402" spans="1:23" s="199" customFormat="1" ht="15" customHeight="1" x14ac:dyDescent="0.25">
      <c r="A402" s="182"/>
      <c r="B402" s="192"/>
      <c r="C402" s="175" t="s">
        <v>21</v>
      </c>
      <c r="D402" s="175" t="s">
        <v>3527</v>
      </c>
      <c r="E402" s="289" t="s">
        <v>1578</v>
      </c>
      <c r="F402" s="294" t="s">
        <v>4014</v>
      </c>
      <c r="G402" s="212"/>
      <c r="H402" s="214">
        <v>356453.63</v>
      </c>
      <c r="I402" s="148"/>
      <c r="J402" s="215"/>
      <c r="K402" s="170"/>
      <c r="L402" s="215">
        <v>356453.63</v>
      </c>
      <c r="M402" s="205"/>
      <c r="W402" s="150"/>
    </row>
    <row r="403" spans="1:23" s="199" customFormat="1" ht="15" customHeight="1" x14ac:dyDescent="0.25">
      <c r="A403" s="182"/>
      <c r="B403" s="192"/>
      <c r="C403" s="175" t="s">
        <v>21</v>
      </c>
      <c r="D403" s="175" t="s">
        <v>3527</v>
      </c>
      <c r="E403" s="289" t="s">
        <v>1595</v>
      </c>
      <c r="F403" s="294" t="s">
        <v>4015</v>
      </c>
      <c r="G403" s="212"/>
      <c r="H403" s="214">
        <v>0</v>
      </c>
      <c r="I403" s="148"/>
      <c r="J403" s="215"/>
      <c r="K403" s="170"/>
      <c r="L403" s="215">
        <v>0</v>
      </c>
      <c r="M403" s="205"/>
      <c r="W403" s="150"/>
    </row>
    <row r="404" spans="1:23" s="199" customFormat="1" ht="15" customHeight="1" x14ac:dyDescent="0.25">
      <c r="A404" s="182" t="s">
        <v>3530</v>
      </c>
      <c r="B404" s="192"/>
      <c r="C404" s="175" t="s">
        <v>21</v>
      </c>
      <c r="D404" s="175" t="s">
        <v>21</v>
      </c>
      <c r="E404" s="284" t="s">
        <v>4016</v>
      </c>
      <c r="F404" s="317" t="s">
        <v>4017</v>
      </c>
      <c r="G404" s="230">
        <f>+G405+G409</f>
        <v>0</v>
      </c>
      <c r="H404" s="231">
        <v>14981583.609999999</v>
      </c>
      <c r="I404" s="148"/>
      <c r="J404" s="180">
        <v>0</v>
      </c>
      <c r="K404" s="170"/>
      <c r="L404" s="180">
        <v>14981583.609999999</v>
      </c>
      <c r="M404" s="181"/>
      <c r="W404" s="150"/>
    </row>
    <row r="405" spans="1:23" s="199" customFormat="1" ht="15" customHeight="1" x14ac:dyDescent="0.25">
      <c r="A405" s="182" t="s">
        <v>3530</v>
      </c>
      <c r="B405" s="192"/>
      <c r="C405" s="175" t="s">
        <v>21</v>
      </c>
      <c r="D405" s="175" t="s">
        <v>21</v>
      </c>
      <c r="E405" s="286" t="s">
        <v>4018</v>
      </c>
      <c r="F405" s="299" t="s">
        <v>4019</v>
      </c>
      <c r="G405" s="258">
        <f>SUM(G406:G408)</f>
        <v>0</v>
      </c>
      <c r="H405" s="225">
        <v>2768127.64</v>
      </c>
      <c r="I405" s="148"/>
      <c r="J405" s="226">
        <v>0</v>
      </c>
      <c r="K405" s="170"/>
      <c r="L405" s="226">
        <v>2768127.64</v>
      </c>
      <c r="M405" s="227"/>
      <c r="W405" s="150"/>
    </row>
    <row r="406" spans="1:23" s="199" customFormat="1" ht="15" customHeight="1" x14ac:dyDescent="0.25">
      <c r="A406" s="182"/>
      <c r="B406" s="192"/>
      <c r="C406" s="175" t="s">
        <v>21</v>
      </c>
      <c r="D406" s="175" t="s">
        <v>3527</v>
      </c>
      <c r="E406" s="289" t="s">
        <v>1862</v>
      </c>
      <c r="F406" s="294" t="s">
        <v>4020</v>
      </c>
      <c r="G406" s="212"/>
      <c r="H406" s="214">
        <v>2768127.64</v>
      </c>
      <c r="I406" s="148"/>
      <c r="J406" s="215"/>
      <c r="K406" s="170"/>
      <c r="L406" s="215">
        <v>2768127.64</v>
      </c>
      <c r="M406" s="205"/>
      <c r="W406" s="150"/>
    </row>
    <row r="407" spans="1:23" s="199" customFormat="1" ht="15" customHeight="1" x14ac:dyDescent="0.25">
      <c r="A407" s="182"/>
      <c r="B407" s="192"/>
      <c r="C407" s="175" t="s">
        <v>21</v>
      </c>
      <c r="D407" s="175" t="s">
        <v>3527</v>
      </c>
      <c r="E407" s="289" t="s">
        <v>1901</v>
      </c>
      <c r="F407" s="294" t="s">
        <v>4021</v>
      </c>
      <c r="G407" s="212"/>
      <c r="H407" s="214">
        <v>0</v>
      </c>
      <c r="I407" s="148"/>
      <c r="J407" s="215"/>
      <c r="K407" s="170"/>
      <c r="L407" s="215">
        <v>0</v>
      </c>
      <c r="M407" s="205"/>
      <c r="W407" s="150"/>
    </row>
    <row r="408" spans="1:23" s="199" customFormat="1" ht="15" customHeight="1" x14ac:dyDescent="0.25">
      <c r="A408" s="182"/>
      <c r="B408" s="192"/>
      <c r="C408" s="175" t="s">
        <v>21</v>
      </c>
      <c r="D408" s="175" t="s">
        <v>3527</v>
      </c>
      <c r="E408" s="289" t="s">
        <v>1941</v>
      </c>
      <c r="F408" s="294" t="s">
        <v>4022</v>
      </c>
      <c r="G408" s="212"/>
      <c r="H408" s="214">
        <v>0</v>
      </c>
      <c r="I408" s="148"/>
      <c r="J408" s="215"/>
      <c r="K408" s="170"/>
      <c r="L408" s="215">
        <v>0</v>
      </c>
      <c r="M408" s="205"/>
      <c r="W408" s="150"/>
    </row>
    <row r="409" spans="1:23" s="199" customFormat="1" ht="15" customHeight="1" x14ac:dyDescent="0.25">
      <c r="A409" s="182" t="s">
        <v>3530</v>
      </c>
      <c r="B409" s="192"/>
      <c r="C409" s="175" t="s">
        <v>21</v>
      </c>
      <c r="D409" s="175" t="s">
        <v>21</v>
      </c>
      <c r="E409" s="286" t="s">
        <v>4023</v>
      </c>
      <c r="F409" s="299" t="s">
        <v>4024</v>
      </c>
      <c r="G409" s="258">
        <f>SUM(G410:G412)</f>
        <v>0</v>
      </c>
      <c r="H409" s="225">
        <v>12213455.969999999</v>
      </c>
      <c r="I409" s="148"/>
      <c r="J409" s="226">
        <v>0</v>
      </c>
      <c r="K409" s="170"/>
      <c r="L409" s="226">
        <v>12213455.969999999</v>
      </c>
      <c r="M409" s="227"/>
      <c r="W409" s="150"/>
    </row>
    <row r="410" spans="1:23" s="199" customFormat="1" ht="15" customHeight="1" x14ac:dyDescent="0.25">
      <c r="A410" s="182"/>
      <c r="B410" s="192"/>
      <c r="C410" s="175" t="s">
        <v>21</v>
      </c>
      <c r="D410" s="175" t="s">
        <v>3527</v>
      </c>
      <c r="E410" s="289" t="s">
        <v>1879</v>
      </c>
      <c r="F410" s="294" t="s">
        <v>4025</v>
      </c>
      <c r="G410" s="212"/>
      <c r="H410" s="214">
        <v>12169561.379999999</v>
      </c>
      <c r="I410" s="148"/>
      <c r="J410" s="215"/>
      <c r="K410" s="170"/>
      <c r="L410" s="215">
        <v>12169561.379999999</v>
      </c>
      <c r="M410" s="205"/>
      <c r="W410" s="150"/>
    </row>
    <row r="411" spans="1:23" s="199" customFormat="1" ht="15" customHeight="1" x14ac:dyDescent="0.25">
      <c r="A411" s="182"/>
      <c r="B411" s="192"/>
      <c r="C411" s="175" t="s">
        <v>21</v>
      </c>
      <c r="D411" s="175" t="s">
        <v>3527</v>
      </c>
      <c r="E411" s="289" t="s">
        <v>1918</v>
      </c>
      <c r="F411" s="294" t="s">
        <v>4026</v>
      </c>
      <c r="G411" s="212"/>
      <c r="H411" s="214">
        <v>43894.59</v>
      </c>
      <c r="I411" s="148"/>
      <c r="J411" s="215"/>
      <c r="K411" s="170"/>
      <c r="L411" s="215">
        <v>43894.59</v>
      </c>
      <c r="M411" s="205"/>
      <c r="W411" s="150"/>
    </row>
    <row r="412" spans="1:23" s="199" customFormat="1" ht="15" customHeight="1" x14ac:dyDescent="0.25">
      <c r="A412" s="182"/>
      <c r="B412" s="192"/>
      <c r="C412" s="175" t="s">
        <v>21</v>
      </c>
      <c r="D412" s="175" t="s">
        <v>3527</v>
      </c>
      <c r="E412" s="289" t="s">
        <v>1958</v>
      </c>
      <c r="F412" s="294" t="s">
        <v>4027</v>
      </c>
      <c r="G412" s="212"/>
      <c r="H412" s="214">
        <v>0</v>
      </c>
      <c r="I412" s="148"/>
      <c r="J412" s="215"/>
      <c r="K412" s="170"/>
      <c r="L412" s="215">
        <v>0</v>
      </c>
      <c r="M412" s="205"/>
      <c r="W412" s="150"/>
    </row>
    <row r="413" spans="1:23" s="199" customFormat="1" ht="15" customHeight="1" x14ac:dyDescent="0.25">
      <c r="A413" s="182" t="s">
        <v>3530</v>
      </c>
      <c r="B413" s="192"/>
      <c r="C413" s="175" t="s">
        <v>21</v>
      </c>
      <c r="D413" s="175" t="s">
        <v>21</v>
      </c>
      <c r="E413" s="284" t="s">
        <v>4028</v>
      </c>
      <c r="F413" s="317" t="s">
        <v>4029</v>
      </c>
      <c r="G413" s="230">
        <f>+G414+G415+G416</f>
        <v>0</v>
      </c>
      <c r="H413" s="231">
        <v>3038199.1999999993</v>
      </c>
      <c r="I413" s="148"/>
      <c r="J413" s="180">
        <v>0</v>
      </c>
      <c r="K413" s="170"/>
      <c r="L413" s="180">
        <v>3038199.1999999993</v>
      </c>
      <c r="M413" s="181"/>
      <c r="W413" s="150"/>
    </row>
    <row r="414" spans="1:23" s="199" customFormat="1" ht="15" customHeight="1" x14ac:dyDescent="0.25">
      <c r="A414" s="182"/>
      <c r="B414" s="192"/>
      <c r="C414" s="175" t="s">
        <v>21</v>
      </c>
      <c r="D414" s="175" t="s">
        <v>3527</v>
      </c>
      <c r="E414" s="286" t="s">
        <v>2212</v>
      </c>
      <c r="F414" s="299" t="s">
        <v>4030</v>
      </c>
      <c r="G414" s="224"/>
      <c r="H414" s="225">
        <v>735519.2</v>
      </c>
      <c r="I414" s="148"/>
      <c r="J414" s="226"/>
      <c r="K414" s="170"/>
      <c r="L414" s="226">
        <v>735519.2</v>
      </c>
      <c r="M414" s="227"/>
      <c r="W414" s="150"/>
    </row>
    <row r="415" spans="1:23" s="199" customFormat="1" ht="15" customHeight="1" x14ac:dyDescent="0.25">
      <c r="A415" s="182"/>
      <c r="B415" s="192"/>
      <c r="C415" s="175" t="s">
        <v>21</v>
      </c>
      <c r="D415" s="175" t="s">
        <v>3527</v>
      </c>
      <c r="E415" s="286" t="s">
        <v>2215</v>
      </c>
      <c r="F415" s="299" t="s">
        <v>4031</v>
      </c>
      <c r="G415" s="224"/>
      <c r="H415" s="225">
        <v>0</v>
      </c>
      <c r="I415" s="148"/>
      <c r="J415" s="226"/>
      <c r="K415" s="170"/>
      <c r="L415" s="226">
        <v>0</v>
      </c>
      <c r="M415" s="227"/>
      <c r="W415" s="150"/>
    </row>
    <row r="416" spans="1:23" s="199" customFormat="1" ht="15" customHeight="1" x14ac:dyDescent="0.25">
      <c r="A416" s="182" t="s">
        <v>3530</v>
      </c>
      <c r="B416" s="192"/>
      <c r="C416" s="175" t="s">
        <v>21</v>
      </c>
      <c r="D416" s="175" t="s">
        <v>21</v>
      </c>
      <c r="E416" s="286" t="s">
        <v>4032</v>
      </c>
      <c r="F416" s="299" t="s">
        <v>4033</v>
      </c>
      <c r="G416" s="258">
        <f>SUM(G417:G420)</f>
        <v>0</v>
      </c>
      <c r="H416" s="225">
        <v>2302679.9999999995</v>
      </c>
      <c r="I416" s="148"/>
      <c r="J416" s="226">
        <v>0</v>
      </c>
      <c r="K416" s="170"/>
      <c r="L416" s="226">
        <v>2302679.9999999995</v>
      </c>
      <c r="M416" s="227"/>
      <c r="W416" s="150"/>
    </row>
    <row r="417" spans="1:23" s="199" customFormat="1" ht="15" customHeight="1" x14ac:dyDescent="0.25">
      <c r="A417" s="182"/>
      <c r="B417" s="192"/>
      <c r="C417" s="175" t="s">
        <v>21</v>
      </c>
      <c r="D417" s="175" t="s">
        <v>3527</v>
      </c>
      <c r="E417" s="289" t="s">
        <v>2152</v>
      </c>
      <c r="F417" s="294" t="s">
        <v>4034</v>
      </c>
      <c r="G417" s="212"/>
      <c r="H417" s="214">
        <v>1480946.52</v>
      </c>
      <c r="I417" s="148"/>
      <c r="J417" s="215"/>
      <c r="K417" s="170"/>
      <c r="L417" s="215">
        <v>1480946.52</v>
      </c>
      <c r="M417" s="205"/>
      <c r="W417" s="150"/>
    </row>
    <row r="418" spans="1:23" s="199" customFormat="1" ht="15" customHeight="1" x14ac:dyDescent="0.25">
      <c r="A418" s="182"/>
      <c r="B418" s="192"/>
      <c r="C418" s="175" t="s">
        <v>21</v>
      </c>
      <c r="D418" s="175" t="s">
        <v>3527</v>
      </c>
      <c r="E418" s="289" t="s">
        <v>2197</v>
      </c>
      <c r="F418" s="294" t="s">
        <v>4035</v>
      </c>
      <c r="G418" s="212"/>
      <c r="H418" s="214">
        <v>754810.15999999992</v>
      </c>
      <c r="I418" s="148"/>
      <c r="J418" s="215"/>
      <c r="K418" s="170"/>
      <c r="L418" s="215">
        <v>754810.15999999992</v>
      </c>
      <c r="M418" s="205"/>
      <c r="W418" s="150"/>
    </row>
    <row r="419" spans="1:23" s="261" customFormat="1" ht="15" customHeight="1" x14ac:dyDescent="0.25">
      <c r="A419" s="182"/>
      <c r="B419" s="192" t="s">
        <v>3526</v>
      </c>
      <c r="C419" s="175" t="s">
        <v>3526</v>
      </c>
      <c r="D419" s="175" t="s">
        <v>3527</v>
      </c>
      <c r="E419" s="289" t="s">
        <v>2159</v>
      </c>
      <c r="F419" s="294" t="s">
        <v>4036</v>
      </c>
      <c r="G419" s="212"/>
      <c r="H419" s="214">
        <v>66923.319999999992</v>
      </c>
      <c r="I419" s="148"/>
      <c r="J419" s="215"/>
      <c r="K419" s="170"/>
      <c r="L419" s="215">
        <v>66923.319999999992</v>
      </c>
      <c r="M419" s="205"/>
      <c r="W419" s="237"/>
    </row>
    <row r="420" spans="1:23" s="261" customFormat="1" ht="15" customHeight="1" x14ac:dyDescent="0.25">
      <c r="A420" s="182"/>
      <c r="B420" s="192"/>
      <c r="C420" s="175" t="s">
        <v>21</v>
      </c>
      <c r="D420" s="175" t="s">
        <v>3527</v>
      </c>
      <c r="E420" s="289" t="s">
        <v>2218</v>
      </c>
      <c r="F420" s="294" t="s">
        <v>4037</v>
      </c>
      <c r="G420" s="212"/>
      <c r="H420" s="214">
        <v>0</v>
      </c>
      <c r="I420" s="148"/>
      <c r="J420" s="215"/>
      <c r="K420" s="170"/>
      <c r="L420" s="215">
        <v>0</v>
      </c>
      <c r="M420" s="205"/>
      <c r="W420" s="237"/>
    </row>
    <row r="421" spans="1:23" s="199" customFormat="1" ht="15" customHeight="1" x14ac:dyDescent="0.25">
      <c r="A421" s="182" t="s">
        <v>3530</v>
      </c>
      <c r="B421" s="192"/>
      <c r="C421" s="175" t="s">
        <v>21</v>
      </c>
      <c r="D421" s="175" t="s">
        <v>21</v>
      </c>
      <c r="E421" s="322" t="s">
        <v>4038</v>
      </c>
      <c r="F421" s="323" t="s">
        <v>4039</v>
      </c>
      <c r="G421" s="324"/>
      <c r="H421" s="203">
        <v>13349206.099999998</v>
      </c>
      <c r="I421" s="148"/>
      <c r="J421" s="204"/>
      <c r="K421" s="170"/>
      <c r="L421" s="204">
        <v>13349206.099999998</v>
      </c>
      <c r="M421" s="205"/>
      <c r="W421" s="150"/>
    </row>
    <row r="422" spans="1:23" s="199" customFormat="1" ht="15" customHeight="1" x14ac:dyDescent="0.25">
      <c r="A422" s="182"/>
      <c r="B422" s="192"/>
      <c r="C422" s="175" t="s">
        <v>21</v>
      </c>
      <c r="D422" s="175" t="s">
        <v>3527</v>
      </c>
      <c r="E422" s="284" t="s">
        <v>2225</v>
      </c>
      <c r="F422" s="317" t="s">
        <v>4040</v>
      </c>
      <c r="G422" s="266"/>
      <c r="H422" s="235">
        <v>424756.56</v>
      </c>
      <c r="I422" s="148"/>
      <c r="J422" s="236"/>
      <c r="K422" s="170"/>
      <c r="L422" s="236">
        <v>424756.56</v>
      </c>
      <c r="M422" s="205"/>
      <c r="W422" s="150"/>
    </row>
    <row r="423" spans="1:23" s="199" customFormat="1" ht="15" customHeight="1" x14ac:dyDescent="0.25">
      <c r="A423" s="182" t="s">
        <v>3530</v>
      </c>
      <c r="B423" s="192"/>
      <c r="C423" s="175" t="s">
        <v>21</v>
      </c>
      <c r="D423" s="175" t="s">
        <v>21</v>
      </c>
      <c r="E423" s="284" t="s">
        <v>4041</v>
      </c>
      <c r="F423" s="317" t="s">
        <v>4042</v>
      </c>
      <c r="G423" s="230">
        <f>+G424</f>
        <v>0</v>
      </c>
      <c r="H423" s="231">
        <v>12924449.539999997</v>
      </c>
      <c r="I423" s="148"/>
      <c r="J423" s="180">
        <v>0</v>
      </c>
      <c r="K423" s="170"/>
      <c r="L423" s="180">
        <v>12924449.539999997</v>
      </c>
      <c r="M423" s="181"/>
      <c r="W423" s="150"/>
    </row>
    <row r="424" spans="1:23" s="149" customFormat="1" ht="15" customHeight="1" x14ac:dyDescent="0.25">
      <c r="A424" s="218" t="s">
        <v>3530</v>
      </c>
      <c r="B424" s="219"/>
      <c r="C424" s="175" t="s">
        <v>21</v>
      </c>
      <c r="D424" s="175" t="s">
        <v>21</v>
      </c>
      <c r="E424" s="286" t="s">
        <v>4043</v>
      </c>
      <c r="F424" s="299" t="s">
        <v>4044</v>
      </c>
      <c r="G424" s="258">
        <f>+G425+G426</f>
        <v>0</v>
      </c>
      <c r="H424" s="225">
        <v>3602988.76</v>
      </c>
      <c r="I424" s="148"/>
      <c r="J424" s="226">
        <v>0</v>
      </c>
      <c r="K424" s="170"/>
      <c r="L424" s="226">
        <v>3602988.76</v>
      </c>
      <c r="M424" s="227"/>
      <c r="W424" s="150"/>
    </row>
    <row r="425" spans="1:23" s="149" customFormat="1" ht="15" customHeight="1" x14ac:dyDescent="0.25">
      <c r="A425" s="218"/>
      <c r="B425" s="219"/>
      <c r="C425" s="175" t="s">
        <v>21</v>
      </c>
      <c r="D425" s="175" t="s">
        <v>3527</v>
      </c>
      <c r="E425" s="289" t="s">
        <v>2249</v>
      </c>
      <c r="F425" s="294" t="s">
        <v>4045</v>
      </c>
      <c r="G425" s="212"/>
      <c r="H425" s="214">
        <v>0</v>
      </c>
      <c r="I425" s="148"/>
      <c r="J425" s="215"/>
      <c r="K425" s="170"/>
      <c r="L425" s="215">
        <v>0</v>
      </c>
      <c r="M425" s="205"/>
      <c r="W425" s="150"/>
    </row>
    <row r="426" spans="1:23" s="149" customFormat="1" ht="15" customHeight="1" x14ac:dyDescent="0.25">
      <c r="A426" s="218"/>
      <c r="B426" s="219"/>
      <c r="C426" s="175" t="s">
        <v>21</v>
      </c>
      <c r="D426" s="175" t="s">
        <v>3527</v>
      </c>
      <c r="E426" s="289" t="s">
        <v>2246</v>
      </c>
      <c r="F426" s="294" t="s">
        <v>4046</v>
      </c>
      <c r="G426" s="212"/>
      <c r="H426" s="214">
        <v>3602988.76</v>
      </c>
      <c r="I426" s="148"/>
      <c r="J426" s="215"/>
      <c r="K426" s="170"/>
      <c r="L426" s="215">
        <v>3602988.76</v>
      </c>
      <c r="M426" s="205"/>
      <c r="W426" s="150"/>
    </row>
    <row r="427" spans="1:23" s="149" customFormat="1" ht="15" customHeight="1" x14ac:dyDescent="0.25">
      <c r="A427" s="218"/>
      <c r="B427" s="219"/>
      <c r="C427" s="175" t="s">
        <v>21</v>
      </c>
      <c r="D427" s="175" t="s">
        <v>3527</v>
      </c>
      <c r="E427" s="284" t="s">
        <v>2254</v>
      </c>
      <c r="F427" s="330" t="s">
        <v>4047</v>
      </c>
      <c r="G427" s="331"/>
      <c r="H427" s="232">
        <v>9321460.7799999975</v>
      </c>
      <c r="I427" s="148"/>
      <c r="J427" s="233"/>
      <c r="K427" s="170"/>
      <c r="L427" s="233">
        <v>9321460.7799999975</v>
      </c>
      <c r="M427" s="205"/>
      <c r="W427" s="150"/>
    </row>
    <row r="428" spans="1:23" s="149" customFormat="1" ht="15" customHeight="1" x14ac:dyDescent="0.25">
      <c r="A428" s="218" t="s">
        <v>3530</v>
      </c>
      <c r="B428" s="219"/>
      <c r="C428" s="175" t="s">
        <v>21</v>
      </c>
      <c r="D428" s="175" t="s">
        <v>21</v>
      </c>
      <c r="E428" s="284" t="s">
        <v>4048</v>
      </c>
      <c r="F428" s="317" t="s">
        <v>4049</v>
      </c>
      <c r="G428" s="230">
        <f>+G429+G430</f>
        <v>0</v>
      </c>
      <c r="H428" s="231">
        <v>163392.72</v>
      </c>
      <c r="I428" s="148"/>
      <c r="J428" s="180">
        <v>0</v>
      </c>
      <c r="K428" s="170"/>
      <c r="L428" s="180">
        <v>163392.72</v>
      </c>
      <c r="M428" s="181"/>
      <c r="W428" s="150"/>
    </row>
    <row r="429" spans="1:23" s="149" customFormat="1" ht="15" customHeight="1" x14ac:dyDescent="0.25">
      <c r="A429" s="218"/>
      <c r="B429" s="219"/>
      <c r="C429" s="175" t="s">
        <v>21</v>
      </c>
      <c r="D429" s="175" t="s">
        <v>3527</v>
      </c>
      <c r="E429" s="286" t="s">
        <v>2280</v>
      </c>
      <c r="F429" s="299" t="s">
        <v>4050</v>
      </c>
      <c r="G429" s="224"/>
      <c r="H429" s="232">
        <v>0</v>
      </c>
      <c r="I429" s="148"/>
      <c r="J429" s="233"/>
      <c r="K429" s="170"/>
      <c r="L429" s="233">
        <v>0</v>
      </c>
      <c r="M429" s="205"/>
      <c r="W429" s="150"/>
    </row>
    <row r="430" spans="1:23" s="149" customFormat="1" ht="15" customHeight="1" x14ac:dyDescent="0.25">
      <c r="A430" s="218"/>
      <c r="B430" s="219"/>
      <c r="C430" s="175" t="s">
        <v>21</v>
      </c>
      <c r="D430" s="175" t="s">
        <v>3527</v>
      </c>
      <c r="E430" s="286" t="s">
        <v>2314</v>
      </c>
      <c r="F430" s="299" t="s">
        <v>4051</v>
      </c>
      <c r="G430" s="224"/>
      <c r="H430" s="232">
        <v>163392.72</v>
      </c>
      <c r="I430" s="148"/>
      <c r="J430" s="233"/>
      <c r="K430" s="170"/>
      <c r="L430" s="233">
        <v>163392.72</v>
      </c>
      <c r="M430" s="205"/>
      <c r="W430" s="150"/>
    </row>
    <row r="431" spans="1:23" s="149" customFormat="1" ht="15" customHeight="1" x14ac:dyDescent="0.25">
      <c r="A431" s="218" t="s">
        <v>3530</v>
      </c>
      <c r="B431" s="219"/>
      <c r="C431" s="175" t="s">
        <v>21</v>
      </c>
      <c r="D431" s="175" t="s">
        <v>21</v>
      </c>
      <c r="E431" s="284" t="s">
        <v>4052</v>
      </c>
      <c r="F431" s="317" t="s">
        <v>4053</v>
      </c>
      <c r="G431" s="230">
        <f>+G432+G441</f>
        <v>0</v>
      </c>
      <c r="H431" s="231">
        <v>0</v>
      </c>
      <c r="I431" s="148"/>
      <c r="J431" s="180">
        <v>0</v>
      </c>
      <c r="K431" s="170"/>
      <c r="L431" s="180">
        <v>0</v>
      </c>
      <c r="M431" s="181"/>
      <c r="W431" s="150"/>
    </row>
    <row r="432" spans="1:23" s="149" customFormat="1" ht="15" customHeight="1" x14ac:dyDescent="0.25">
      <c r="A432" s="218" t="s">
        <v>3530</v>
      </c>
      <c r="B432" s="219"/>
      <c r="C432" s="175" t="s">
        <v>21</v>
      </c>
      <c r="D432" s="175" t="s">
        <v>21</v>
      </c>
      <c r="E432" s="286" t="s">
        <v>4054</v>
      </c>
      <c r="F432" s="299" t="s">
        <v>4055</v>
      </c>
      <c r="G432" s="258">
        <f>SUM(G433:G440)</f>
        <v>0</v>
      </c>
      <c r="H432" s="225">
        <v>0</v>
      </c>
      <c r="I432" s="148"/>
      <c r="J432" s="226">
        <v>0</v>
      </c>
      <c r="K432" s="170"/>
      <c r="L432" s="226">
        <v>0</v>
      </c>
      <c r="M432" s="227"/>
      <c r="W432" s="150"/>
    </row>
    <row r="433" spans="1:23" s="149" customFormat="1" ht="15" customHeight="1" x14ac:dyDescent="0.25">
      <c r="A433" s="218"/>
      <c r="B433" s="219"/>
      <c r="C433" s="175" t="s">
        <v>21</v>
      </c>
      <c r="D433" s="175" t="s">
        <v>3527</v>
      </c>
      <c r="E433" s="289" t="s">
        <v>2391</v>
      </c>
      <c r="F433" s="294" t="s">
        <v>4056</v>
      </c>
      <c r="G433" s="212"/>
      <c r="H433" s="214">
        <v>0</v>
      </c>
      <c r="I433" s="148"/>
      <c r="J433" s="215"/>
      <c r="K433" s="170"/>
      <c r="L433" s="215">
        <v>0</v>
      </c>
      <c r="M433" s="205"/>
      <c r="W433" s="150"/>
    </row>
    <row r="434" spans="1:23" s="149" customFormat="1" ht="15" customHeight="1" x14ac:dyDescent="0.25">
      <c r="A434" s="218"/>
      <c r="B434" s="219"/>
      <c r="C434" s="175" t="s">
        <v>21</v>
      </c>
      <c r="D434" s="175" t="s">
        <v>3527</v>
      </c>
      <c r="E434" s="289" t="s">
        <v>2441</v>
      </c>
      <c r="F434" s="294" t="s">
        <v>4057</v>
      </c>
      <c r="G434" s="212"/>
      <c r="H434" s="214">
        <v>0</v>
      </c>
      <c r="I434" s="148"/>
      <c r="J434" s="215"/>
      <c r="K434" s="170"/>
      <c r="L434" s="215">
        <v>0</v>
      </c>
      <c r="M434" s="205"/>
      <c r="W434" s="150"/>
    </row>
    <row r="435" spans="1:23" s="149" customFormat="1" ht="15" customHeight="1" x14ac:dyDescent="0.25">
      <c r="A435" s="218"/>
      <c r="B435" s="219"/>
      <c r="C435" s="175" t="s">
        <v>21</v>
      </c>
      <c r="D435" s="175" t="s">
        <v>3527</v>
      </c>
      <c r="E435" s="289" t="s">
        <v>2416</v>
      </c>
      <c r="F435" s="294" t="s">
        <v>4058</v>
      </c>
      <c r="G435" s="212"/>
      <c r="H435" s="214">
        <v>0</v>
      </c>
      <c r="I435" s="148"/>
      <c r="J435" s="215"/>
      <c r="K435" s="170"/>
      <c r="L435" s="215">
        <v>0</v>
      </c>
      <c r="M435" s="205"/>
      <c r="W435" s="150"/>
    </row>
    <row r="436" spans="1:23" s="149" customFormat="1" ht="15" customHeight="1" x14ac:dyDescent="0.25">
      <c r="A436" s="218"/>
      <c r="B436" s="219"/>
      <c r="C436" s="175" t="s">
        <v>21</v>
      </c>
      <c r="D436" s="175" t="s">
        <v>3527</v>
      </c>
      <c r="E436" s="289" t="s">
        <v>2408</v>
      </c>
      <c r="F436" s="294" t="s">
        <v>4059</v>
      </c>
      <c r="G436" s="212"/>
      <c r="H436" s="214">
        <v>0</v>
      </c>
      <c r="I436" s="148"/>
      <c r="J436" s="215"/>
      <c r="K436" s="170"/>
      <c r="L436" s="215">
        <v>0</v>
      </c>
      <c r="M436" s="205"/>
      <c r="W436" s="150"/>
    </row>
    <row r="437" spans="1:23" s="149" customFormat="1" ht="15" customHeight="1" x14ac:dyDescent="0.25">
      <c r="A437" s="218"/>
      <c r="B437" s="219"/>
      <c r="C437" s="175" t="s">
        <v>21</v>
      </c>
      <c r="D437" s="175" t="s">
        <v>3527</v>
      </c>
      <c r="E437" s="289" t="s">
        <v>2411</v>
      </c>
      <c r="F437" s="294" t="s">
        <v>4060</v>
      </c>
      <c r="G437" s="212"/>
      <c r="H437" s="214">
        <v>0</v>
      </c>
      <c r="I437" s="148"/>
      <c r="J437" s="215"/>
      <c r="K437" s="170"/>
      <c r="L437" s="215">
        <v>0</v>
      </c>
      <c r="M437" s="205"/>
      <c r="W437" s="150"/>
    </row>
    <row r="438" spans="1:23" s="149" customFormat="1" ht="15" customHeight="1" x14ac:dyDescent="0.25">
      <c r="A438" s="218"/>
      <c r="B438" s="219"/>
      <c r="C438" s="175" t="s">
        <v>21</v>
      </c>
      <c r="D438" s="175" t="s">
        <v>3527</v>
      </c>
      <c r="E438" s="289" t="s">
        <v>2419</v>
      </c>
      <c r="F438" s="294" t="s">
        <v>4061</v>
      </c>
      <c r="G438" s="212"/>
      <c r="H438" s="214">
        <v>0</v>
      </c>
      <c r="I438" s="148"/>
      <c r="J438" s="215"/>
      <c r="K438" s="170"/>
      <c r="L438" s="215">
        <v>0</v>
      </c>
      <c r="M438" s="205"/>
      <c r="W438" s="150"/>
    </row>
    <row r="439" spans="1:23" s="149" customFormat="1" ht="15" customHeight="1" x14ac:dyDescent="0.25">
      <c r="A439" s="218"/>
      <c r="B439" s="219"/>
      <c r="C439" s="175" t="s">
        <v>21</v>
      </c>
      <c r="D439" s="175" t="s">
        <v>3527</v>
      </c>
      <c r="E439" s="289" t="s">
        <v>2436</v>
      </c>
      <c r="F439" s="294" t="s">
        <v>4062</v>
      </c>
      <c r="G439" s="212"/>
      <c r="H439" s="214">
        <v>0</v>
      </c>
      <c r="I439" s="148"/>
      <c r="J439" s="215"/>
      <c r="K439" s="170"/>
      <c r="L439" s="215">
        <v>0</v>
      </c>
      <c r="M439" s="205"/>
      <c r="W439" s="150"/>
    </row>
    <row r="440" spans="1:23" s="149" customFormat="1" ht="15" customHeight="1" x14ac:dyDescent="0.25">
      <c r="A440" s="218"/>
      <c r="B440" s="219"/>
      <c r="C440" s="175" t="s">
        <v>21</v>
      </c>
      <c r="D440" s="175" t="s">
        <v>3527</v>
      </c>
      <c r="E440" s="289" t="s">
        <v>2446</v>
      </c>
      <c r="F440" s="294" t="s">
        <v>4063</v>
      </c>
      <c r="G440" s="212"/>
      <c r="H440" s="214">
        <v>0</v>
      </c>
      <c r="I440" s="148"/>
      <c r="J440" s="215"/>
      <c r="K440" s="170"/>
      <c r="L440" s="215">
        <v>0</v>
      </c>
      <c r="M440" s="205"/>
      <c r="W440" s="150"/>
    </row>
    <row r="441" spans="1:23" s="149" customFormat="1" ht="15" customHeight="1" x14ac:dyDescent="0.25">
      <c r="A441" s="218" t="s">
        <v>3530</v>
      </c>
      <c r="B441" s="219"/>
      <c r="C441" s="175" t="s">
        <v>21</v>
      </c>
      <c r="D441" s="175" t="s">
        <v>21</v>
      </c>
      <c r="E441" s="286" t="s">
        <v>4064</v>
      </c>
      <c r="F441" s="299" t="s">
        <v>4065</v>
      </c>
      <c r="G441" s="258">
        <f>+SUM(G442:G447)</f>
        <v>0</v>
      </c>
      <c r="H441" s="225">
        <v>0</v>
      </c>
      <c r="I441" s="148"/>
      <c r="J441" s="226">
        <v>0</v>
      </c>
      <c r="K441" s="170"/>
      <c r="L441" s="226">
        <v>0</v>
      </c>
      <c r="M441" s="227"/>
      <c r="W441" s="150"/>
    </row>
    <row r="442" spans="1:23" s="149" customFormat="1" ht="15" customHeight="1" x14ac:dyDescent="0.25">
      <c r="A442" s="218"/>
      <c r="B442" s="219"/>
      <c r="C442" s="175" t="s">
        <v>21</v>
      </c>
      <c r="D442" s="175" t="s">
        <v>3527</v>
      </c>
      <c r="E442" s="289" t="s">
        <v>2458</v>
      </c>
      <c r="F442" s="294" t="s">
        <v>4066</v>
      </c>
      <c r="G442" s="212"/>
      <c r="H442" s="214">
        <v>0</v>
      </c>
      <c r="I442" s="148"/>
      <c r="J442" s="215"/>
      <c r="K442" s="170"/>
      <c r="L442" s="215">
        <v>0</v>
      </c>
      <c r="M442" s="205"/>
      <c r="W442" s="150"/>
    </row>
    <row r="443" spans="1:23" s="149" customFormat="1" ht="15" customHeight="1" x14ac:dyDescent="0.25">
      <c r="A443" s="218"/>
      <c r="B443" s="219"/>
      <c r="C443" s="175" t="s">
        <v>21</v>
      </c>
      <c r="D443" s="175" t="s">
        <v>3527</v>
      </c>
      <c r="E443" s="289" t="s">
        <v>2461</v>
      </c>
      <c r="F443" s="294" t="s">
        <v>4067</v>
      </c>
      <c r="G443" s="212"/>
      <c r="H443" s="214">
        <v>0</v>
      </c>
      <c r="I443" s="148"/>
      <c r="J443" s="215"/>
      <c r="K443" s="170"/>
      <c r="L443" s="215">
        <v>0</v>
      </c>
      <c r="M443" s="205"/>
      <c r="W443" s="150"/>
    </row>
    <row r="444" spans="1:23" s="149" customFormat="1" ht="15" customHeight="1" x14ac:dyDescent="0.25">
      <c r="A444" s="218"/>
      <c r="B444" s="219"/>
      <c r="C444" s="175" t="s">
        <v>21</v>
      </c>
      <c r="D444" s="175" t="s">
        <v>3527</v>
      </c>
      <c r="E444" s="289" t="s">
        <v>2464</v>
      </c>
      <c r="F444" s="294" t="s">
        <v>4068</v>
      </c>
      <c r="G444" s="212"/>
      <c r="H444" s="214">
        <v>0</v>
      </c>
      <c r="I444" s="148"/>
      <c r="J444" s="215"/>
      <c r="K444" s="170"/>
      <c r="L444" s="215">
        <v>0</v>
      </c>
      <c r="M444" s="205"/>
      <c r="W444" s="150"/>
    </row>
    <row r="445" spans="1:23" s="149" customFormat="1" ht="15" customHeight="1" x14ac:dyDescent="0.25">
      <c r="A445" s="218"/>
      <c r="B445" s="219"/>
      <c r="C445" s="175" t="s">
        <v>21</v>
      </c>
      <c r="D445" s="175" t="s">
        <v>3527</v>
      </c>
      <c r="E445" s="289" t="s">
        <v>2469</v>
      </c>
      <c r="F445" s="294" t="s">
        <v>4069</v>
      </c>
      <c r="G445" s="212"/>
      <c r="H445" s="214">
        <v>0</v>
      </c>
      <c r="I445" s="148"/>
      <c r="J445" s="215"/>
      <c r="K445" s="170"/>
      <c r="L445" s="215">
        <v>0</v>
      </c>
      <c r="M445" s="205"/>
      <c r="W445" s="150"/>
    </row>
    <row r="446" spans="1:23" s="149" customFormat="1" ht="15" customHeight="1" x14ac:dyDescent="0.25">
      <c r="A446" s="218"/>
      <c r="B446" s="219"/>
      <c r="C446" s="175" t="s">
        <v>21</v>
      </c>
      <c r="D446" s="175" t="s">
        <v>3527</v>
      </c>
      <c r="E446" s="289" t="s">
        <v>2472</v>
      </c>
      <c r="F446" s="294" t="s">
        <v>4070</v>
      </c>
      <c r="G446" s="212"/>
      <c r="H446" s="214">
        <v>0</v>
      </c>
      <c r="I446" s="148"/>
      <c r="J446" s="215"/>
      <c r="K446" s="170"/>
      <c r="L446" s="215">
        <v>0</v>
      </c>
      <c r="M446" s="205"/>
      <c r="W446" s="150"/>
    </row>
    <row r="447" spans="1:23" s="149" customFormat="1" ht="15" customHeight="1" x14ac:dyDescent="0.25">
      <c r="A447" s="218"/>
      <c r="B447" s="219"/>
      <c r="C447" s="175" t="s">
        <v>21</v>
      </c>
      <c r="D447" s="175" t="s">
        <v>3527</v>
      </c>
      <c r="E447" s="289" t="s">
        <v>2486</v>
      </c>
      <c r="F447" s="294" t="s">
        <v>4071</v>
      </c>
      <c r="G447" s="212"/>
      <c r="H447" s="214">
        <v>0</v>
      </c>
      <c r="I447" s="148"/>
      <c r="J447" s="215"/>
      <c r="K447" s="170"/>
      <c r="L447" s="215">
        <v>0</v>
      </c>
      <c r="M447" s="205"/>
      <c r="W447" s="150"/>
    </row>
    <row r="448" spans="1:23" s="149" customFormat="1" ht="15" customHeight="1" x14ac:dyDescent="0.25">
      <c r="A448" s="218" t="s">
        <v>3530</v>
      </c>
      <c r="B448" s="219"/>
      <c r="C448" s="175" t="s">
        <v>21</v>
      </c>
      <c r="D448" s="175" t="s">
        <v>21</v>
      </c>
      <c r="E448" s="284" t="s">
        <v>4072</v>
      </c>
      <c r="F448" s="317" t="s">
        <v>4073</v>
      </c>
      <c r="G448" s="230">
        <f>+G449+G457+G458+G465</f>
        <v>0</v>
      </c>
      <c r="H448" s="231">
        <v>8127158.6399999997</v>
      </c>
      <c r="I448" s="148"/>
      <c r="J448" s="231">
        <v>0</v>
      </c>
      <c r="K448" s="170"/>
      <c r="L448" s="180">
        <v>8127158.6399999997</v>
      </c>
      <c r="M448" s="181"/>
      <c r="W448" s="150"/>
    </row>
    <row r="449" spans="1:23" s="149" customFormat="1" ht="15" customHeight="1" x14ac:dyDescent="0.25">
      <c r="A449" s="218" t="s">
        <v>3530</v>
      </c>
      <c r="B449" s="219"/>
      <c r="C449" s="175" t="s">
        <v>21</v>
      </c>
      <c r="D449" s="175" t="s">
        <v>21</v>
      </c>
      <c r="E449" s="286" t="s">
        <v>4074</v>
      </c>
      <c r="F449" s="299" t="s">
        <v>4075</v>
      </c>
      <c r="G449" s="258">
        <f>SUM(G450:G456)</f>
        <v>0</v>
      </c>
      <c r="H449" s="225">
        <v>1280000</v>
      </c>
      <c r="I449" s="148"/>
      <c r="J449" s="225">
        <v>0</v>
      </c>
      <c r="K449" s="170"/>
      <c r="L449" s="226">
        <v>1280000</v>
      </c>
      <c r="M449" s="227"/>
      <c r="W449" s="150"/>
    </row>
    <row r="450" spans="1:23" s="149" customFormat="1" ht="15" customHeight="1" x14ac:dyDescent="0.25">
      <c r="A450" s="218"/>
      <c r="B450" s="219"/>
      <c r="C450" s="175" t="s">
        <v>21</v>
      </c>
      <c r="D450" s="175" t="s">
        <v>3527</v>
      </c>
      <c r="E450" s="289" t="s">
        <v>2556</v>
      </c>
      <c r="F450" s="294" t="s">
        <v>4076</v>
      </c>
      <c r="G450" s="212"/>
      <c r="H450" s="214">
        <v>0</v>
      </c>
      <c r="I450" s="148"/>
      <c r="J450" s="215"/>
      <c r="K450" s="170"/>
      <c r="L450" s="215">
        <v>0</v>
      </c>
      <c r="M450" s="205"/>
      <c r="W450" s="150"/>
    </row>
    <row r="451" spans="1:23" s="149" customFormat="1" ht="15" customHeight="1" x14ac:dyDescent="0.25">
      <c r="A451" s="218"/>
      <c r="B451" s="219"/>
      <c r="C451" s="175" t="s">
        <v>21</v>
      </c>
      <c r="D451" s="175" t="s">
        <v>3527</v>
      </c>
      <c r="E451" s="289" t="s">
        <v>2559</v>
      </c>
      <c r="F451" s="294" t="s">
        <v>4077</v>
      </c>
      <c r="G451" s="212"/>
      <c r="H451" s="214">
        <v>1000000</v>
      </c>
      <c r="I451" s="148"/>
      <c r="J451" s="215"/>
      <c r="K451" s="170"/>
      <c r="L451" s="215">
        <v>1000000</v>
      </c>
      <c r="M451" s="205"/>
      <c r="W451" s="150"/>
    </row>
    <row r="452" spans="1:23" s="149" customFormat="1" ht="15" customHeight="1" x14ac:dyDescent="0.25">
      <c r="A452" s="218"/>
      <c r="B452" s="219"/>
      <c r="C452" s="175" t="s">
        <v>21</v>
      </c>
      <c r="D452" s="175" t="s">
        <v>3527</v>
      </c>
      <c r="E452" s="289" t="s">
        <v>2563</v>
      </c>
      <c r="F452" s="294" t="s">
        <v>4078</v>
      </c>
      <c r="G452" s="212"/>
      <c r="H452" s="214">
        <v>0</v>
      </c>
      <c r="I452" s="148"/>
      <c r="J452" s="215"/>
      <c r="K452" s="170"/>
      <c r="L452" s="215">
        <v>0</v>
      </c>
      <c r="M452" s="205"/>
      <c r="W452" s="150"/>
    </row>
    <row r="453" spans="1:23" s="149" customFormat="1" ht="15" customHeight="1" x14ac:dyDescent="0.25">
      <c r="A453" s="218"/>
      <c r="B453" s="219"/>
      <c r="C453" s="175" t="s">
        <v>21</v>
      </c>
      <c r="D453" s="175" t="s">
        <v>3527</v>
      </c>
      <c r="E453" s="289" t="s">
        <v>2566</v>
      </c>
      <c r="F453" s="294" t="s">
        <v>4079</v>
      </c>
      <c r="G453" s="212"/>
      <c r="H453" s="214">
        <v>0</v>
      </c>
      <c r="I453" s="148"/>
      <c r="J453" s="215"/>
      <c r="K453" s="170"/>
      <c r="L453" s="215">
        <v>0</v>
      </c>
      <c r="M453" s="205"/>
      <c r="W453" s="150"/>
    </row>
    <row r="454" spans="1:23" s="149" customFormat="1" ht="15" customHeight="1" x14ac:dyDescent="0.25">
      <c r="A454" s="218"/>
      <c r="B454" s="219"/>
      <c r="C454" s="175" t="s">
        <v>21</v>
      </c>
      <c r="D454" s="175" t="s">
        <v>3527</v>
      </c>
      <c r="E454" s="289" t="s">
        <v>2572</v>
      </c>
      <c r="F454" s="294" t="s">
        <v>4080</v>
      </c>
      <c r="G454" s="212"/>
      <c r="H454" s="214">
        <v>0</v>
      </c>
      <c r="I454" s="148"/>
      <c r="J454" s="215"/>
      <c r="K454" s="170"/>
      <c r="L454" s="215">
        <v>0</v>
      </c>
      <c r="M454" s="205"/>
      <c r="W454" s="150"/>
    </row>
    <row r="455" spans="1:23" s="149" customFormat="1" ht="15" customHeight="1" x14ac:dyDescent="0.25">
      <c r="A455" s="218"/>
      <c r="B455" s="219"/>
      <c r="C455" s="175" t="s">
        <v>21</v>
      </c>
      <c r="D455" s="175" t="s">
        <v>3527</v>
      </c>
      <c r="E455" s="289" t="s">
        <v>2575</v>
      </c>
      <c r="F455" s="294" t="s">
        <v>4081</v>
      </c>
      <c r="G455" s="212"/>
      <c r="H455" s="214">
        <v>80000</v>
      </c>
      <c r="I455" s="148"/>
      <c r="J455" s="215"/>
      <c r="K455" s="170"/>
      <c r="L455" s="215">
        <v>80000</v>
      </c>
      <c r="M455" s="205"/>
      <c r="W455" s="150"/>
    </row>
    <row r="456" spans="1:23" s="148" customFormat="1" ht="15" customHeight="1" x14ac:dyDescent="0.25">
      <c r="A456" s="218"/>
      <c r="B456" s="219"/>
      <c r="C456" s="175" t="s">
        <v>21</v>
      </c>
      <c r="D456" s="175" t="s">
        <v>3527</v>
      </c>
      <c r="E456" s="289" t="s">
        <v>2569</v>
      </c>
      <c r="F456" s="294" t="s">
        <v>4082</v>
      </c>
      <c r="G456" s="212"/>
      <c r="H456" s="214">
        <v>200000</v>
      </c>
      <c r="J456" s="215"/>
      <c r="K456" s="170"/>
      <c r="L456" s="215">
        <v>200000</v>
      </c>
      <c r="M456" s="205"/>
      <c r="W456" s="237"/>
    </row>
    <row r="457" spans="1:23" s="149" customFormat="1" ht="15" customHeight="1" x14ac:dyDescent="0.25">
      <c r="A457" s="218"/>
      <c r="B457" s="219"/>
      <c r="C457" s="175" t="s">
        <v>21</v>
      </c>
      <c r="D457" s="175" t="s">
        <v>3527</v>
      </c>
      <c r="E457" s="286" t="s">
        <v>2499</v>
      </c>
      <c r="F457" s="299" t="s">
        <v>4083</v>
      </c>
      <c r="G457" s="224"/>
      <c r="H457" s="232">
        <v>380369.18</v>
      </c>
      <c r="I457" s="148"/>
      <c r="J457" s="233"/>
      <c r="K457" s="170"/>
      <c r="L457" s="233">
        <v>380369.18</v>
      </c>
      <c r="M457" s="205"/>
      <c r="W457" s="150"/>
    </row>
    <row r="458" spans="1:23" s="149" customFormat="1" ht="15" customHeight="1" x14ac:dyDescent="0.25">
      <c r="A458" s="218" t="s">
        <v>3530</v>
      </c>
      <c r="B458" s="219"/>
      <c r="C458" s="175" t="s">
        <v>21</v>
      </c>
      <c r="D458" s="175" t="s">
        <v>21</v>
      </c>
      <c r="E458" s="286" t="s">
        <v>4084</v>
      </c>
      <c r="F458" s="299" t="s">
        <v>4085</v>
      </c>
      <c r="G458" s="258">
        <f>SUM(G459:G464)</f>
        <v>0</v>
      </c>
      <c r="H458" s="225">
        <v>0</v>
      </c>
      <c r="I458" s="148"/>
      <c r="J458" s="226">
        <v>0</v>
      </c>
      <c r="K458" s="170"/>
      <c r="L458" s="226">
        <v>0</v>
      </c>
      <c r="M458" s="227"/>
      <c r="W458" s="150"/>
    </row>
    <row r="459" spans="1:23" s="149" customFormat="1" ht="15" customHeight="1" x14ac:dyDescent="0.25">
      <c r="A459" s="218"/>
      <c r="B459" s="219"/>
      <c r="C459" s="175" t="s">
        <v>21</v>
      </c>
      <c r="D459" s="175" t="s">
        <v>3527</v>
      </c>
      <c r="E459" s="289" t="s">
        <v>2599</v>
      </c>
      <c r="F459" s="294" t="s">
        <v>4086</v>
      </c>
      <c r="G459" s="212"/>
      <c r="H459" s="214">
        <v>0</v>
      </c>
      <c r="I459" s="148"/>
      <c r="J459" s="215"/>
      <c r="K459" s="170"/>
      <c r="L459" s="215">
        <v>0</v>
      </c>
      <c r="M459" s="205"/>
      <c r="W459" s="150"/>
    </row>
    <row r="460" spans="1:23" s="149" customFormat="1" ht="15" customHeight="1" x14ac:dyDescent="0.25">
      <c r="A460" s="218"/>
      <c r="B460" s="219"/>
      <c r="C460" s="175" t="s">
        <v>21</v>
      </c>
      <c r="D460" s="175" t="s">
        <v>3527</v>
      </c>
      <c r="E460" s="289" t="s">
        <v>2583</v>
      </c>
      <c r="F460" s="294" t="s">
        <v>4087</v>
      </c>
      <c r="G460" s="212"/>
      <c r="H460" s="214">
        <v>0</v>
      </c>
      <c r="I460" s="148"/>
      <c r="J460" s="215"/>
      <c r="K460" s="170"/>
      <c r="L460" s="215">
        <v>0</v>
      </c>
      <c r="M460" s="205"/>
      <c r="W460" s="150"/>
    </row>
    <row r="461" spans="1:23" s="149" customFormat="1" ht="15" customHeight="1" x14ac:dyDescent="0.25">
      <c r="A461" s="218"/>
      <c r="B461" s="219"/>
      <c r="C461" s="175" t="s">
        <v>21</v>
      </c>
      <c r="D461" s="175" t="s">
        <v>3527</v>
      </c>
      <c r="E461" s="289" t="s">
        <v>2586</v>
      </c>
      <c r="F461" s="294" t="s">
        <v>4088</v>
      </c>
      <c r="G461" s="212"/>
      <c r="H461" s="214">
        <v>0</v>
      </c>
      <c r="I461" s="148"/>
      <c r="J461" s="215"/>
      <c r="K461" s="170"/>
      <c r="L461" s="215">
        <v>0</v>
      </c>
      <c r="M461" s="205"/>
      <c r="W461" s="150"/>
    </row>
    <row r="462" spans="1:23" s="149" customFormat="1" ht="15" customHeight="1" x14ac:dyDescent="0.25">
      <c r="A462" s="218"/>
      <c r="B462" s="219"/>
      <c r="C462" s="175" t="s">
        <v>21</v>
      </c>
      <c r="D462" s="175" t="s">
        <v>3527</v>
      </c>
      <c r="E462" s="289" t="s">
        <v>2589</v>
      </c>
      <c r="F462" s="294" t="s">
        <v>4089</v>
      </c>
      <c r="G462" s="212"/>
      <c r="H462" s="214">
        <v>0</v>
      </c>
      <c r="I462" s="148"/>
      <c r="J462" s="215"/>
      <c r="K462" s="170"/>
      <c r="L462" s="215">
        <v>0</v>
      </c>
      <c r="M462" s="205"/>
      <c r="W462" s="150"/>
    </row>
    <row r="463" spans="1:23" s="149" customFormat="1" ht="15" customHeight="1" x14ac:dyDescent="0.25">
      <c r="A463" s="218"/>
      <c r="B463" s="219"/>
      <c r="C463" s="175" t="s">
        <v>21</v>
      </c>
      <c r="D463" s="175" t="s">
        <v>3527</v>
      </c>
      <c r="E463" s="289" t="s">
        <v>2592</v>
      </c>
      <c r="F463" s="294" t="s">
        <v>4090</v>
      </c>
      <c r="G463" s="212"/>
      <c r="H463" s="214">
        <v>0</v>
      </c>
      <c r="I463" s="148"/>
      <c r="J463" s="215"/>
      <c r="K463" s="170"/>
      <c r="L463" s="215">
        <v>0</v>
      </c>
      <c r="M463" s="205"/>
      <c r="W463" s="150"/>
    </row>
    <row r="464" spans="1:23" s="148" customFormat="1" ht="15" customHeight="1" x14ac:dyDescent="0.25">
      <c r="A464" s="218"/>
      <c r="B464" s="219"/>
      <c r="C464" s="175" t="s">
        <v>21</v>
      </c>
      <c r="D464" s="175" t="s">
        <v>3527</v>
      </c>
      <c r="E464" s="289" t="s">
        <v>2595</v>
      </c>
      <c r="F464" s="294" t="s">
        <v>4091</v>
      </c>
      <c r="G464" s="212"/>
      <c r="H464" s="214">
        <v>0</v>
      </c>
      <c r="J464" s="215"/>
      <c r="K464" s="170"/>
      <c r="L464" s="215">
        <v>0</v>
      </c>
      <c r="M464" s="205"/>
      <c r="W464" s="237"/>
    </row>
    <row r="465" spans="1:23" s="149" customFormat="1" ht="15" customHeight="1" x14ac:dyDescent="0.25">
      <c r="A465" s="218" t="s">
        <v>3530</v>
      </c>
      <c r="B465" s="219"/>
      <c r="C465" s="175" t="s">
        <v>21</v>
      </c>
      <c r="D465" s="175" t="s">
        <v>21</v>
      </c>
      <c r="E465" s="286" t="s">
        <v>4092</v>
      </c>
      <c r="F465" s="299" t="s">
        <v>4093</v>
      </c>
      <c r="G465" s="258">
        <f>SUM(G466:G475)</f>
        <v>0</v>
      </c>
      <c r="H465" s="225">
        <v>6466789.46</v>
      </c>
      <c r="I465" s="148"/>
      <c r="J465" s="225">
        <v>0</v>
      </c>
      <c r="K465" s="170"/>
      <c r="L465" s="226">
        <v>6466789.46</v>
      </c>
      <c r="M465" s="227"/>
      <c r="W465" s="150"/>
    </row>
    <row r="466" spans="1:23" s="149" customFormat="1" ht="15" customHeight="1" x14ac:dyDescent="0.25">
      <c r="A466" s="218"/>
      <c r="B466" s="219"/>
      <c r="C466" s="175" t="s">
        <v>21</v>
      </c>
      <c r="D466" s="175" t="s">
        <v>3527</v>
      </c>
      <c r="E466" s="289" t="s">
        <v>2502</v>
      </c>
      <c r="F466" s="294" t="s">
        <v>4094</v>
      </c>
      <c r="G466" s="212"/>
      <c r="H466" s="214">
        <v>2296831</v>
      </c>
      <c r="I466" s="148"/>
      <c r="J466" s="215"/>
      <c r="K466" s="170"/>
      <c r="L466" s="215">
        <v>2296831</v>
      </c>
      <c r="M466" s="205"/>
      <c r="W466" s="150"/>
    </row>
    <row r="467" spans="1:23" s="149" customFormat="1" ht="15" customHeight="1" x14ac:dyDescent="0.25">
      <c r="A467" s="218"/>
      <c r="B467" s="219"/>
      <c r="C467" s="175" t="s">
        <v>21</v>
      </c>
      <c r="D467" s="175" t="s">
        <v>3527</v>
      </c>
      <c r="E467" s="289" t="s">
        <v>2527</v>
      </c>
      <c r="F467" s="294" t="s">
        <v>4095</v>
      </c>
      <c r="G467" s="212"/>
      <c r="H467" s="214">
        <v>270871.3</v>
      </c>
      <c r="I467" s="148"/>
      <c r="J467" s="215"/>
      <c r="K467" s="170"/>
      <c r="L467" s="215">
        <v>270871.3</v>
      </c>
      <c r="M467" s="205"/>
      <c r="W467" s="150"/>
    </row>
    <row r="468" spans="1:23" s="149" customFormat="1" ht="15" customHeight="1" x14ac:dyDescent="0.25">
      <c r="A468" s="218"/>
      <c r="B468" s="219"/>
      <c r="C468" s="175" t="s">
        <v>21</v>
      </c>
      <c r="D468" s="175" t="s">
        <v>3527</v>
      </c>
      <c r="E468" s="289" t="s">
        <v>2512</v>
      </c>
      <c r="F468" s="294" t="s">
        <v>4096</v>
      </c>
      <c r="G468" s="212"/>
      <c r="H468" s="214">
        <v>1392096.34</v>
      </c>
      <c r="I468" s="148"/>
      <c r="J468" s="215"/>
      <c r="K468" s="170"/>
      <c r="L468" s="215">
        <v>1392096.34</v>
      </c>
      <c r="M468" s="205"/>
      <c r="W468" s="150"/>
    </row>
    <row r="469" spans="1:23" s="149" customFormat="1" ht="15" customHeight="1" x14ac:dyDescent="0.25">
      <c r="A469" s="218"/>
      <c r="B469" s="219"/>
      <c r="C469" s="175" t="s">
        <v>21</v>
      </c>
      <c r="D469" s="175" t="s">
        <v>3527</v>
      </c>
      <c r="E469" s="289" t="s">
        <v>2515</v>
      </c>
      <c r="F469" s="294" t="s">
        <v>4097</v>
      </c>
      <c r="G469" s="212"/>
      <c r="H469" s="214">
        <v>229768.7</v>
      </c>
      <c r="I469" s="148"/>
      <c r="J469" s="215"/>
      <c r="K469" s="170"/>
      <c r="L469" s="215">
        <v>229768.7</v>
      </c>
      <c r="M469" s="205"/>
      <c r="W469" s="150"/>
    </row>
    <row r="470" spans="1:23" s="149" customFormat="1" ht="15" customHeight="1" x14ac:dyDescent="0.25">
      <c r="A470" s="218"/>
      <c r="B470" s="219"/>
      <c r="C470" s="175" t="s">
        <v>21</v>
      </c>
      <c r="D470" s="175" t="s">
        <v>3527</v>
      </c>
      <c r="E470" s="289" t="s">
        <v>2524</v>
      </c>
      <c r="F470" s="294" t="s">
        <v>4098</v>
      </c>
      <c r="G470" s="212"/>
      <c r="H470" s="214">
        <v>2277222.12</v>
      </c>
      <c r="I470" s="148"/>
      <c r="J470" s="215"/>
      <c r="K470" s="170"/>
      <c r="L470" s="215">
        <v>2277222.12</v>
      </c>
      <c r="M470" s="205"/>
      <c r="W470" s="150"/>
    </row>
    <row r="471" spans="1:23" s="149" customFormat="1" ht="15" customHeight="1" x14ac:dyDescent="0.25">
      <c r="A471" s="218"/>
      <c r="B471" s="219"/>
      <c r="C471" s="175" t="s">
        <v>21</v>
      </c>
      <c r="D471" s="175" t="s">
        <v>3527</v>
      </c>
      <c r="E471" s="289" t="s">
        <v>2530</v>
      </c>
      <c r="F471" s="294" t="s">
        <v>4099</v>
      </c>
      <c r="G471" s="212"/>
      <c r="H471" s="214">
        <v>0</v>
      </c>
      <c r="I471" s="148"/>
      <c r="J471" s="215"/>
      <c r="K471" s="170"/>
      <c r="L471" s="215">
        <v>0</v>
      </c>
      <c r="M471" s="205"/>
      <c r="W471" s="150"/>
    </row>
    <row r="472" spans="1:23" s="149" customFormat="1" ht="15" customHeight="1" x14ac:dyDescent="0.25">
      <c r="A472" s="218"/>
      <c r="B472" s="219"/>
      <c r="C472" s="175" t="s">
        <v>21</v>
      </c>
      <c r="D472" s="175" t="s">
        <v>3527</v>
      </c>
      <c r="E472" s="289" t="s">
        <v>2533</v>
      </c>
      <c r="F472" s="294" t="s">
        <v>4100</v>
      </c>
      <c r="G472" s="212"/>
      <c r="H472" s="214">
        <v>0</v>
      </c>
      <c r="I472" s="148"/>
      <c r="J472" s="215"/>
      <c r="K472" s="170"/>
      <c r="L472" s="215">
        <v>0</v>
      </c>
      <c r="M472" s="205"/>
      <c r="W472" s="150"/>
    </row>
    <row r="473" spans="1:23" s="149" customFormat="1" ht="15" customHeight="1" x14ac:dyDescent="0.25">
      <c r="A473" s="218"/>
      <c r="B473" s="219"/>
      <c r="C473" s="175" t="s">
        <v>21</v>
      </c>
      <c r="D473" s="175" t="s">
        <v>3527</v>
      </c>
      <c r="E473" s="289" t="s">
        <v>2536</v>
      </c>
      <c r="F473" s="294" t="s">
        <v>4101</v>
      </c>
      <c r="G473" s="212"/>
      <c r="H473" s="214">
        <v>0</v>
      </c>
      <c r="I473" s="148"/>
      <c r="J473" s="215"/>
      <c r="K473" s="170"/>
      <c r="L473" s="215">
        <v>0</v>
      </c>
      <c r="M473" s="205"/>
      <c r="W473" s="150"/>
    </row>
    <row r="474" spans="1:23" s="149" customFormat="1" ht="15" customHeight="1" x14ac:dyDescent="0.25">
      <c r="A474" s="218"/>
      <c r="B474" s="219"/>
      <c r="C474" s="175" t="s">
        <v>21</v>
      </c>
      <c r="D474" s="175" t="s">
        <v>3527</v>
      </c>
      <c r="E474" s="289" t="s">
        <v>2539</v>
      </c>
      <c r="F474" s="294" t="s">
        <v>4102</v>
      </c>
      <c r="G474" s="212"/>
      <c r="H474" s="214">
        <v>0</v>
      </c>
      <c r="I474" s="148"/>
      <c r="J474" s="215"/>
      <c r="K474" s="170"/>
      <c r="L474" s="215">
        <v>0</v>
      </c>
      <c r="M474" s="205"/>
      <c r="W474" s="150"/>
    </row>
    <row r="475" spans="1:23" s="149" customFormat="1" ht="15" customHeight="1" x14ac:dyDescent="0.25">
      <c r="A475" s="218"/>
      <c r="B475" s="219"/>
      <c r="C475" s="175" t="s">
        <v>21</v>
      </c>
      <c r="D475" s="175" t="s">
        <v>3527</v>
      </c>
      <c r="E475" s="289" t="s">
        <v>2496</v>
      </c>
      <c r="F475" s="294" t="s">
        <v>4103</v>
      </c>
      <c r="G475" s="212"/>
      <c r="H475" s="214">
        <v>0</v>
      </c>
      <c r="I475" s="148"/>
      <c r="J475" s="215">
        <v>0</v>
      </c>
      <c r="K475" s="170"/>
      <c r="L475" s="215">
        <v>0</v>
      </c>
      <c r="M475" s="205"/>
      <c r="W475" s="150"/>
    </row>
    <row r="476" spans="1:23" s="199" customFormat="1" ht="20.100000000000001" customHeight="1" thickBot="1" x14ac:dyDescent="0.3">
      <c r="A476" s="182" t="s">
        <v>3530</v>
      </c>
      <c r="B476" s="192"/>
      <c r="C476" s="175" t="s">
        <v>21</v>
      </c>
      <c r="D476" s="175" t="s">
        <v>21</v>
      </c>
      <c r="E476" s="267" t="s">
        <v>4104</v>
      </c>
      <c r="F476" s="332" t="s">
        <v>4105</v>
      </c>
      <c r="G476" s="269">
        <v>0</v>
      </c>
      <c r="H476" s="270">
        <v>837422079.13999987</v>
      </c>
      <c r="I476" s="148"/>
      <c r="J476" s="271">
        <v>578801.22</v>
      </c>
      <c r="K476" s="170"/>
      <c r="L476" s="271">
        <v>836843277.91999984</v>
      </c>
      <c r="M476" s="272"/>
      <c r="W476" s="150"/>
    </row>
    <row r="477" spans="1:23" s="199" customFormat="1" ht="20.100000000000001" customHeight="1" thickBot="1" x14ac:dyDescent="0.3">
      <c r="A477" s="182"/>
      <c r="B477" s="192"/>
      <c r="C477" s="175" t="s">
        <v>21</v>
      </c>
      <c r="D477" s="175" t="s">
        <v>21</v>
      </c>
      <c r="E477" s="333"/>
      <c r="F477" s="334"/>
      <c r="G477" s="335"/>
      <c r="H477" s="336"/>
      <c r="I477" s="261"/>
      <c r="J477" s="278"/>
      <c r="K477" s="279"/>
      <c r="L477" s="278">
        <v>0</v>
      </c>
      <c r="M477" s="277"/>
      <c r="W477" s="150"/>
    </row>
    <row r="478" spans="1:23" s="199" customFormat="1" ht="15" customHeight="1" x14ac:dyDescent="0.25">
      <c r="A478" s="182"/>
      <c r="B478" s="192"/>
      <c r="C478" s="175" t="s">
        <v>21</v>
      </c>
      <c r="D478" s="175" t="s">
        <v>21</v>
      </c>
      <c r="E478" s="280"/>
      <c r="F478" s="337" t="s">
        <v>4106</v>
      </c>
      <c r="G478" s="282"/>
      <c r="H478" s="283"/>
      <c r="I478" s="148"/>
      <c r="J478" s="204"/>
      <c r="K478" s="170"/>
      <c r="L478" s="204">
        <v>0</v>
      </c>
      <c r="M478" s="205"/>
      <c r="W478" s="150"/>
    </row>
    <row r="479" spans="1:23" s="199" customFormat="1" ht="15" customHeight="1" x14ac:dyDescent="0.25">
      <c r="A479" s="182" t="s">
        <v>3530</v>
      </c>
      <c r="B479" s="192"/>
      <c r="C479" s="175" t="s">
        <v>21</v>
      </c>
      <c r="D479" s="175" t="s">
        <v>21</v>
      </c>
      <c r="E479" s="284" t="s">
        <v>4107</v>
      </c>
      <c r="F479" s="317" t="s">
        <v>4108</v>
      </c>
      <c r="G479" s="338">
        <f>SUM(G480:G482)</f>
        <v>0</v>
      </c>
      <c r="H479" s="339">
        <v>0</v>
      </c>
      <c r="I479" s="148"/>
      <c r="J479" s="340">
        <v>0</v>
      </c>
      <c r="K479" s="170"/>
      <c r="L479" s="340">
        <v>0</v>
      </c>
      <c r="M479" s="227"/>
      <c r="W479" s="150"/>
    </row>
    <row r="480" spans="1:23" s="199" customFormat="1" ht="15" customHeight="1" x14ac:dyDescent="0.25">
      <c r="A480" s="182"/>
      <c r="B480" s="192"/>
      <c r="C480" s="175" t="s">
        <v>21</v>
      </c>
      <c r="D480" s="175" t="s">
        <v>3527</v>
      </c>
      <c r="E480" s="286" t="s">
        <v>3411</v>
      </c>
      <c r="F480" s="341" t="s">
        <v>4109</v>
      </c>
      <c r="G480" s="263"/>
      <c r="H480" s="342">
        <v>0</v>
      </c>
      <c r="I480" s="148"/>
      <c r="J480" s="343"/>
      <c r="K480" s="170"/>
      <c r="L480" s="343">
        <v>0</v>
      </c>
      <c r="M480" s="181"/>
      <c r="W480" s="150"/>
    </row>
    <row r="481" spans="1:23" s="199" customFormat="1" ht="15" customHeight="1" x14ac:dyDescent="0.25">
      <c r="A481" s="182"/>
      <c r="B481" s="192"/>
      <c r="C481" s="175" t="s">
        <v>21</v>
      </c>
      <c r="D481" s="175" t="s">
        <v>3527</v>
      </c>
      <c r="E481" s="286" t="s">
        <v>3408</v>
      </c>
      <c r="F481" s="341" t="s">
        <v>4110</v>
      </c>
      <c r="G481" s="263"/>
      <c r="H481" s="342">
        <v>0</v>
      </c>
      <c r="I481" s="148"/>
      <c r="J481" s="343"/>
      <c r="K481" s="170"/>
      <c r="L481" s="343">
        <v>0</v>
      </c>
      <c r="M481" s="181"/>
      <c r="W481" s="150"/>
    </row>
    <row r="482" spans="1:23" s="199" customFormat="1" ht="15" customHeight="1" x14ac:dyDescent="0.25">
      <c r="A482" s="182"/>
      <c r="B482" s="192"/>
      <c r="C482" s="175" t="s">
        <v>21</v>
      </c>
      <c r="D482" s="175" t="s">
        <v>3527</v>
      </c>
      <c r="E482" s="286" t="s">
        <v>3405</v>
      </c>
      <c r="F482" s="341" t="s">
        <v>4111</v>
      </c>
      <c r="G482" s="263"/>
      <c r="H482" s="342">
        <v>0</v>
      </c>
      <c r="I482" s="148"/>
      <c r="J482" s="343"/>
      <c r="K482" s="170"/>
      <c r="L482" s="343">
        <v>0</v>
      </c>
      <c r="M482" s="181"/>
      <c r="W482" s="150"/>
    </row>
    <row r="483" spans="1:23" s="199" customFormat="1" ht="15" customHeight="1" x14ac:dyDescent="0.25">
      <c r="A483" s="182" t="s">
        <v>3530</v>
      </c>
      <c r="B483" s="192"/>
      <c r="C483" s="175" t="s">
        <v>21</v>
      </c>
      <c r="D483" s="175" t="s">
        <v>21</v>
      </c>
      <c r="E483" s="284" t="s">
        <v>4112</v>
      </c>
      <c r="F483" s="317" t="s">
        <v>4113</v>
      </c>
      <c r="G483" s="230">
        <f>SUM(G484:G488)</f>
        <v>0</v>
      </c>
      <c r="H483" s="231">
        <v>0</v>
      </c>
      <c r="I483" s="148"/>
      <c r="J483" s="180">
        <v>0</v>
      </c>
      <c r="K483" s="170"/>
      <c r="L483" s="180">
        <v>0</v>
      </c>
      <c r="M483" s="181"/>
      <c r="W483" s="150"/>
    </row>
    <row r="484" spans="1:23" s="199" customFormat="1" ht="15" customHeight="1" x14ac:dyDescent="0.25">
      <c r="A484" s="182"/>
      <c r="B484" s="192"/>
      <c r="C484" s="175" t="s">
        <v>21</v>
      </c>
      <c r="D484" s="175" t="s">
        <v>3527</v>
      </c>
      <c r="E484" s="286" t="s">
        <v>3428</v>
      </c>
      <c r="F484" s="341" t="s">
        <v>4114</v>
      </c>
      <c r="G484" s="263"/>
      <c r="H484" s="264">
        <v>0</v>
      </c>
      <c r="I484" s="148"/>
      <c r="J484" s="265"/>
      <c r="K484" s="170"/>
      <c r="L484" s="265">
        <v>0</v>
      </c>
      <c r="M484" s="205"/>
      <c r="W484" s="150"/>
    </row>
    <row r="485" spans="1:23" s="199" customFormat="1" ht="15" customHeight="1" x14ac:dyDescent="0.25">
      <c r="A485" s="182"/>
      <c r="B485" s="192"/>
      <c r="C485" s="175" t="s">
        <v>21</v>
      </c>
      <c r="D485" s="175" t="s">
        <v>3527</v>
      </c>
      <c r="E485" s="286" t="s">
        <v>3416</v>
      </c>
      <c r="F485" s="341" t="s">
        <v>4115</v>
      </c>
      <c r="G485" s="263"/>
      <c r="H485" s="264">
        <v>0</v>
      </c>
      <c r="I485" s="148"/>
      <c r="J485" s="265"/>
      <c r="K485" s="170"/>
      <c r="L485" s="265">
        <v>0</v>
      </c>
      <c r="M485" s="205"/>
      <c r="W485" s="150"/>
    </row>
    <row r="486" spans="1:23" s="199" customFormat="1" ht="15" customHeight="1" x14ac:dyDescent="0.25">
      <c r="A486" s="182"/>
      <c r="B486" s="192"/>
      <c r="C486" s="175" t="s">
        <v>21</v>
      </c>
      <c r="D486" s="175" t="s">
        <v>3527</v>
      </c>
      <c r="E486" s="286" t="s">
        <v>3419</v>
      </c>
      <c r="F486" s="341" t="s">
        <v>4116</v>
      </c>
      <c r="G486" s="263"/>
      <c r="H486" s="264">
        <v>0</v>
      </c>
      <c r="I486" s="148"/>
      <c r="J486" s="265"/>
      <c r="K486" s="170"/>
      <c r="L486" s="265">
        <v>0</v>
      </c>
      <c r="M486" s="205"/>
      <c r="W486" s="150"/>
    </row>
    <row r="487" spans="1:23" s="199" customFormat="1" ht="15" customHeight="1" x14ac:dyDescent="0.25">
      <c r="A487" s="182"/>
      <c r="B487" s="192"/>
      <c r="C487" s="175" t="s">
        <v>21</v>
      </c>
      <c r="D487" s="175" t="s">
        <v>3527</v>
      </c>
      <c r="E487" s="286" t="s">
        <v>3422</v>
      </c>
      <c r="F487" s="341" t="s">
        <v>4117</v>
      </c>
      <c r="G487" s="263"/>
      <c r="H487" s="264">
        <v>0</v>
      </c>
      <c r="I487" s="148"/>
      <c r="J487" s="265"/>
      <c r="K487" s="170"/>
      <c r="L487" s="265">
        <v>0</v>
      </c>
      <c r="M487" s="205"/>
      <c r="W487" s="150"/>
    </row>
    <row r="488" spans="1:23" s="199" customFormat="1" ht="15" customHeight="1" x14ac:dyDescent="0.25">
      <c r="A488" s="182"/>
      <c r="B488" s="192"/>
      <c r="C488" s="175" t="s">
        <v>21</v>
      </c>
      <c r="D488" s="175" t="s">
        <v>3527</v>
      </c>
      <c r="E488" s="286" t="s">
        <v>3425</v>
      </c>
      <c r="F488" s="341" t="s">
        <v>4118</v>
      </c>
      <c r="G488" s="263"/>
      <c r="H488" s="264">
        <v>0</v>
      </c>
      <c r="I488" s="148"/>
      <c r="J488" s="265"/>
      <c r="K488" s="170"/>
      <c r="L488" s="265">
        <v>0</v>
      </c>
      <c r="M488" s="205"/>
      <c r="W488" s="150"/>
    </row>
    <row r="489" spans="1:23" s="199" customFormat="1" ht="15" customHeight="1" x14ac:dyDescent="0.25">
      <c r="A489" s="182" t="s">
        <v>3530</v>
      </c>
      <c r="B489" s="192"/>
      <c r="C489" s="175" t="s">
        <v>21</v>
      </c>
      <c r="D489" s="175" t="s">
        <v>21</v>
      </c>
      <c r="E489" s="284" t="s">
        <v>4119</v>
      </c>
      <c r="F489" s="317" t="s">
        <v>4120</v>
      </c>
      <c r="G489" s="230">
        <f>SUM(G490:G492)</f>
        <v>0</v>
      </c>
      <c r="H489" s="231">
        <v>0</v>
      </c>
      <c r="I489" s="148"/>
      <c r="J489" s="180">
        <v>0</v>
      </c>
      <c r="K489" s="170"/>
      <c r="L489" s="180">
        <v>0</v>
      </c>
      <c r="M489" s="181"/>
      <c r="W489" s="150"/>
    </row>
    <row r="490" spans="1:23" s="199" customFormat="1" ht="15" customHeight="1" x14ac:dyDescent="0.25">
      <c r="A490" s="182"/>
      <c r="B490" s="192"/>
      <c r="C490" s="175" t="s">
        <v>21</v>
      </c>
      <c r="D490" s="175" t="s">
        <v>3527</v>
      </c>
      <c r="E490" s="286" t="s">
        <v>2607</v>
      </c>
      <c r="F490" s="341" t="s">
        <v>4121</v>
      </c>
      <c r="G490" s="263"/>
      <c r="H490" s="264">
        <v>0</v>
      </c>
      <c r="I490" s="148"/>
      <c r="J490" s="265"/>
      <c r="K490" s="170"/>
      <c r="L490" s="265">
        <v>0</v>
      </c>
      <c r="M490" s="205"/>
      <c r="W490" s="150"/>
    </row>
    <row r="491" spans="1:23" s="199" customFormat="1" ht="15" customHeight="1" x14ac:dyDescent="0.25">
      <c r="A491" s="182"/>
      <c r="B491" s="192"/>
      <c r="C491" s="175" t="s">
        <v>21</v>
      </c>
      <c r="D491" s="175" t="s">
        <v>3527</v>
      </c>
      <c r="E491" s="286" t="s">
        <v>2610</v>
      </c>
      <c r="F491" s="341" t="s">
        <v>4122</v>
      </c>
      <c r="G491" s="263"/>
      <c r="H491" s="264">
        <v>0</v>
      </c>
      <c r="I491" s="148"/>
      <c r="J491" s="265"/>
      <c r="K491" s="170"/>
      <c r="L491" s="265">
        <v>0</v>
      </c>
      <c r="M491" s="205"/>
      <c r="W491" s="150"/>
    </row>
    <row r="492" spans="1:23" s="199" customFormat="1" ht="15" customHeight="1" x14ac:dyDescent="0.25">
      <c r="A492" s="182"/>
      <c r="B492" s="192"/>
      <c r="C492" s="175" t="s">
        <v>21</v>
      </c>
      <c r="D492" s="175" t="s">
        <v>3527</v>
      </c>
      <c r="E492" s="286" t="s">
        <v>2613</v>
      </c>
      <c r="F492" s="341" t="s">
        <v>4123</v>
      </c>
      <c r="G492" s="263"/>
      <c r="H492" s="264">
        <v>0</v>
      </c>
      <c r="I492" s="148"/>
      <c r="J492" s="265"/>
      <c r="K492" s="170"/>
      <c r="L492" s="265">
        <v>0</v>
      </c>
      <c r="M492" s="205"/>
      <c r="W492" s="150"/>
    </row>
    <row r="493" spans="1:23" s="199" customFormat="1" ht="15" customHeight="1" x14ac:dyDescent="0.25">
      <c r="A493" s="182" t="s">
        <v>3530</v>
      </c>
      <c r="B493" s="192"/>
      <c r="C493" s="175" t="s">
        <v>21</v>
      </c>
      <c r="D493" s="175" t="s">
        <v>21</v>
      </c>
      <c r="E493" s="284" t="s">
        <v>4124</v>
      </c>
      <c r="F493" s="317" t="s">
        <v>4125</v>
      </c>
      <c r="G493" s="230">
        <f>SUM(G494:G495)</f>
        <v>0</v>
      </c>
      <c r="H493" s="231">
        <v>0</v>
      </c>
      <c r="I493" s="148"/>
      <c r="J493" s="180">
        <v>0</v>
      </c>
      <c r="K493" s="170"/>
      <c r="L493" s="180">
        <v>0</v>
      </c>
      <c r="M493" s="181"/>
      <c r="W493" s="150"/>
    </row>
    <row r="494" spans="1:23" s="199" customFormat="1" ht="15" customHeight="1" x14ac:dyDescent="0.25">
      <c r="A494" s="182"/>
      <c r="B494" s="192"/>
      <c r="C494" s="175" t="s">
        <v>21</v>
      </c>
      <c r="D494" s="175" t="s">
        <v>3527</v>
      </c>
      <c r="E494" s="286" t="s">
        <v>2618</v>
      </c>
      <c r="F494" s="341" t="s">
        <v>4126</v>
      </c>
      <c r="G494" s="263"/>
      <c r="H494" s="264">
        <v>0</v>
      </c>
      <c r="I494" s="148"/>
      <c r="J494" s="265"/>
      <c r="K494" s="170"/>
      <c r="L494" s="265">
        <v>0</v>
      </c>
      <c r="M494" s="205"/>
      <c r="W494" s="150"/>
    </row>
    <row r="495" spans="1:23" s="199" customFormat="1" ht="15" customHeight="1" x14ac:dyDescent="0.25">
      <c r="A495" s="182"/>
      <c r="B495" s="192"/>
      <c r="C495" s="175" t="s">
        <v>21</v>
      </c>
      <c r="D495" s="175" t="s">
        <v>3527</v>
      </c>
      <c r="E495" s="286" t="s">
        <v>2621</v>
      </c>
      <c r="F495" s="341" t="s">
        <v>4127</v>
      </c>
      <c r="G495" s="263"/>
      <c r="H495" s="264">
        <v>0</v>
      </c>
      <c r="I495" s="148"/>
      <c r="J495" s="265"/>
      <c r="K495" s="170"/>
      <c r="L495" s="265">
        <v>0</v>
      </c>
      <c r="M495" s="205"/>
      <c r="W495" s="150"/>
    </row>
    <row r="496" spans="1:23" s="199" customFormat="1" ht="20.100000000000001" customHeight="1" thickBot="1" x14ac:dyDescent="0.3">
      <c r="A496" s="182" t="s">
        <v>3530</v>
      </c>
      <c r="B496" s="192"/>
      <c r="C496" s="175" t="s">
        <v>21</v>
      </c>
      <c r="D496" s="175" t="s">
        <v>21</v>
      </c>
      <c r="E496" s="267" t="s">
        <v>4128</v>
      </c>
      <c r="F496" s="332" t="s">
        <v>4129</v>
      </c>
      <c r="G496" s="344">
        <f>+G479+G483-G489-G493</f>
        <v>0</v>
      </c>
      <c r="H496" s="270">
        <v>0</v>
      </c>
      <c r="I496" s="148"/>
      <c r="J496" s="271">
        <v>0</v>
      </c>
      <c r="K496" s="170"/>
      <c r="L496" s="271">
        <v>0</v>
      </c>
      <c r="M496" s="272"/>
      <c r="W496" s="150"/>
    </row>
    <row r="497" spans="1:23" s="199" customFormat="1" ht="20.100000000000001" customHeight="1" thickBot="1" x14ac:dyDescent="0.3">
      <c r="A497" s="182"/>
      <c r="B497" s="192"/>
      <c r="C497" s="175" t="s">
        <v>21</v>
      </c>
      <c r="D497" s="175" t="s">
        <v>21</v>
      </c>
      <c r="E497" s="333"/>
      <c r="F497" s="334"/>
      <c r="G497" s="335"/>
      <c r="H497" s="336"/>
      <c r="I497" s="148"/>
      <c r="J497" s="278"/>
      <c r="K497" s="170"/>
      <c r="L497" s="278">
        <v>0</v>
      </c>
      <c r="M497" s="277"/>
      <c r="W497" s="150"/>
    </row>
    <row r="498" spans="1:23" s="199" customFormat="1" ht="15" customHeight="1" x14ac:dyDescent="0.25">
      <c r="A498" s="182"/>
      <c r="B498" s="192"/>
      <c r="C498" s="175" t="s">
        <v>21</v>
      </c>
      <c r="D498" s="175" t="s">
        <v>21</v>
      </c>
      <c r="E498" s="280"/>
      <c r="F498" s="337" t="s">
        <v>4130</v>
      </c>
      <c r="G498" s="282"/>
      <c r="H498" s="283">
        <v>0</v>
      </c>
      <c r="I498" s="148"/>
      <c r="J498" s="204"/>
      <c r="K498" s="170"/>
      <c r="L498" s="204">
        <v>0</v>
      </c>
      <c r="M498" s="205"/>
      <c r="W498" s="150"/>
    </row>
    <row r="499" spans="1:23" s="199" customFormat="1" ht="15" customHeight="1" x14ac:dyDescent="0.25">
      <c r="A499" s="182"/>
      <c r="B499" s="192"/>
      <c r="C499" s="175" t="s">
        <v>21</v>
      </c>
      <c r="D499" s="175" t="s">
        <v>3527</v>
      </c>
      <c r="E499" s="284" t="s">
        <v>3434</v>
      </c>
      <c r="F499" s="345" t="s">
        <v>4131</v>
      </c>
      <c r="G499" s="346"/>
      <c r="H499" s="264">
        <v>0</v>
      </c>
      <c r="I499" s="148"/>
      <c r="J499" s="265"/>
      <c r="K499" s="170"/>
      <c r="L499" s="265">
        <v>0</v>
      </c>
      <c r="M499" s="205"/>
      <c r="W499" s="150"/>
    </row>
    <row r="500" spans="1:23" s="199" customFormat="1" ht="15" customHeight="1" x14ac:dyDescent="0.25">
      <c r="A500" s="182"/>
      <c r="B500" s="192"/>
      <c r="C500" s="175" t="s">
        <v>21</v>
      </c>
      <c r="D500" s="175" t="s">
        <v>3527</v>
      </c>
      <c r="E500" s="284" t="s">
        <v>2627</v>
      </c>
      <c r="F500" s="345" t="s">
        <v>4132</v>
      </c>
      <c r="G500" s="346"/>
      <c r="H500" s="264">
        <v>0</v>
      </c>
      <c r="I500" s="148"/>
      <c r="J500" s="265"/>
      <c r="K500" s="170"/>
      <c r="L500" s="265">
        <v>0</v>
      </c>
      <c r="M500" s="205"/>
      <c r="W500" s="150"/>
    </row>
    <row r="501" spans="1:23" s="199" customFormat="1" ht="20.100000000000001" customHeight="1" thickBot="1" x14ac:dyDescent="0.3">
      <c r="A501" s="182" t="s">
        <v>3530</v>
      </c>
      <c r="B501" s="192"/>
      <c r="C501" s="175" t="s">
        <v>21</v>
      </c>
      <c r="D501" s="175" t="s">
        <v>21</v>
      </c>
      <c r="E501" s="267" t="s">
        <v>4133</v>
      </c>
      <c r="F501" s="332" t="s">
        <v>4134</v>
      </c>
      <c r="G501" s="269">
        <v>0</v>
      </c>
      <c r="H501" s="270">
        <v>0</v>
      </c>
      <c r="I501" s="148"/>
      <c r="J501" s="271">
        <v>0</v>
      </c>
      <c r="K501" s="170"/>
      <c r="L501" s="271">
        <v>0</v>
      </c>
      <c r="M501" s="272"/>
      <c r="W501" s="150"/>
    </row>
    <row r="502" spans="1:23" s="199" customFormat="1" ht="20.100000000000001" customHeight="1" thickBot="1" x14ac:dyDescent="0.3">
      <c r="A502" s="182"/>
      <c r="B502" s="273"/>
      <c r="C502" s="175" t="s">
        <v>21</v>
      </c>
      <c r="D502" s="175" t="s">
        <v>21</v>
      </c>
      <c r="E502" s="274"/>
      <c r="F502" s="275"/>
      <c r="G502" s="276"/>
      <c r="H502" s="277"/>
      <c r="I502" s="148"/>
      <c r="J502" s="278"/>
      <c r="K502" s="170"/>
      <c r="L502" s="278">
        <v>0</v>
      </c>
      <c r="M502" s="277"/>
      <c r="W502" s="150"/>
    </row>
    <row r="503" spans="1:23" s="199" customFormat="1" ht="15" customHeight="1" x14ac:dyDescent="0.25">
      <c r="A503" s="182"/>
      <c r="B503" s="192"/>
      <c r="C503" s="175" t="s">
        <v>21</v>
      </c>
      <c r="D503" s="175" t="s">
        <v>21</v>
      </c>
      <c r="E503" s="280"/>
      <c r="F503" s="337" t="s">
        <v>4135</v>
      </c>
      <c r="G503" s="347"/>
      <c r="H503" s="283">
        <v>0</v>
      </c>
      <c r="I503" s="148"/>
      <c r="J503" s="204"/>
      <c r="K503" s="170"/>
      <c r="L503" s="204">
        <v>0</v>
      </c>
      <c r="M503" s="205"/>
      <c r="W503" s="150"/>
    </row>
    <row r="504" spans="1:23" s="199" customFormat="1" ht="15" customHeight="1" x14ac:dyDescent="0.25">
      <c r="A504" s="182" t="s">
        <v>3530</v>
      </c>
      <c r="B504" s="192"/>
      <c r="C504" s="175" t="s">
        <v>21</v>
      </c>
      <c r="D504" s="175" t="s">
        <v>21</v>
      </c>
      <c r="E504" s="284" t="s">
        <v>4136</v>
      </c>
      <c r="F504" s="317" t="s">
        <v>4137</v>
      </c>
      <c r="G504" s="230">
        <f>+G505+G506</f>
        <v>0</v>
      </c>
      <c r="H504" s="231">
        <v>0</v>
      </c>
      <c r="I504" s="148"/>
      <c r="J504" s="231">
        <v>0</v>
      </c>
      <c r="K504" s="170"/>
      <c r="L504" s="180">
        <v>0</v>
      </c>
      <c r="M504" s="181"/>
      <c r="W504" s="150"/>
    </row>
    <row r="505" spans="1:23" s="199" customFormat="1" ht="15" customHeight="1" x14ac:dyDescent="0.25">
      <c r="A505" s="182"/>
      <c r="B505" s="192"/>
      <c r="C505" s="175" t="s">
        <v>21</v>
      </c>
      <c r="D505" s="175" t="s">
        <v>3527</v>
      </c>
      <c r="E505" s="286" t="s">
        <v>3440</v>
      </c>
      <c r="F505" s="299" t="s">
        <v>4138</v>
      </c>
      <c r="G505" s="224"/>
      <c r="H505" s="232">
        <v>0</v>
      </c>
      <c r="I505" s="148"/>
      <c r="J505" s="233"/>
      <c r="K505" s="170"/>
      <c r="L505" s="233">
        <v>0</v>
      </c>
      <c r="M505" s="205"/>
      <c r="W505" s="150"/>
    </row>
    <row r="506" spans="1:23" s="199" customFormat="1" ht="15" customHeight="1" x14ac:dyDescent="0.25">
      <c r="A506" s="182" t="s">
        <v>3530</v>
      </c>
      <c r="B506" s="192"/>
      <c r="C506" s="175" t="s">
        <v>21</v>
      </c>
      <c r="D506" s="175" t="s">
        <v>21</v>
      </c>
      <c r="E506" s="286" t="s">
        <v>4139</v>
      </c>
      <c r="F506" s="299" t="s">
        <v>4140</v>
      </c>
      <c r="G506" s="258">
        <f>+G507+G508+G519+G529</f>
        <v>0</v>
      </c>
      <c r="H506" s="225">
        <v>0</v>
      </c>
      <c r="I506" s="148"/>
      <c r="J506" s="225">
        <v>0</v>
      </c>
      <c r="K506" s="170"/>
      <c r="L506" s="226">
        <v>0</v>
      </c>
      <c r="M506" s="227"/>
      <c r="W506" s="150"/>
    </row>
    <row r="507" spans="1:23" s="199" customFormat="1" ht="15" customHeight="1" x14ac:dyDescent="0.25">
      <c r="A507" s="182"/>
      <c r="B507" s="192"/>
      <c r="C507" s="175" t="s">
        <v>21</v>
      </c>
      <c r="D507" s="175" t="s">
        <v>3527</v>
      </c>
      <c r="E507" s="289" t="s">
        <v>3448</v>
      </c>
      <c r="F507" s="294" t="s">
        <v>4141</v>
      </c>
      <c r="G507" s="195"/>
      <c r="H507" s="196">
        <v>0</v>
      </c>
      <c r="I507" s="148"/>
      <c r="J507" s="197"/>
      <c r="K507" s="170"/>
      <c r="L507" s="197">
        <v>0</v>
      </c>
      <c r="M507" s="198"/>
      <c r="W507" s="150"/>
    </row>
    <row r="508" spans="1:23" s="199" customFormat="1" ht="15" customHeight="1" x14ac:dyDescent="0.25">
      <c r="A508" s="182" t="s">
        <v>3530</v>
      </c>
      <c r="B508" s="192"/>
      <c r="C508" s="175" t="s">
        <v>21</v>
      </c>
      <c r="D508" s="175" t="s">
        <v>21</v>
      </c>
      <c r="E508" s="289" t="s">
        <v>4142</v>
      </c>
      <c r="F508" s="294" t="s">
        <v>4143</v>
      </c>
      <c r="G508" s="195">
        <f>G509+G510+G511</f>
        <v>0</v>
      </c>
      <c r="H508" s="196">
        <v>0</v>
      </c>
      <c r="I508" s="148"/>
      <c r="J508" s="196">
        <v>0</v>
      </c>
      <c r="K508" s="170"/>
      <c r="L508" s="197">
        <v>0</v>
      </c>
      <c r="M508" s="198"/>
      <c r="W508" s="150"/>
    </row>
    <row r="509" spans="1:23" s="149" customFormat="1" ht="15" customHeight="1" x14ac:dyDescent="0.25">
      <c r="A509" s="218"/>
      <c r="B509" s="219"/>
      <c r="C509" s="175" t="s">
        <v>21</v>
      </c>
      <c r="D509" s="175" t="s">
        <v>3527</v>
      </c>
      <c r="E509" s="289" t="s">
        <v>3457</v>
      </c>
      <c r="F509" s="298" t="s">
        <v>4144</v>
      </c>
      <c r="G509" s="253"/>
      <c r="H509" s="203">
        <v>0</v>
      </c>
      <c r="I509" s="148"/>
      <c r="J509" s="204"/>
      <c r="K509" s="170"/>
      <c r="L509" s="204">
        <v>0</v>
      </c>
      <c r="M509" s="205"/>
      <c r="W509" s="150"/>
    </row>
    <row r="510" spans="1:23" s="149" customFormat="1" ht="15" customHeight="1" x14ac:dyDescent="0.25">
      <c r="A510" s="218"/>
      <c r="B510" s="219" t="s">
        <v>3526</v>
      </c>
      <c r="C510" s="175" t="s">
        <v>3526</v>
      </c>
      <c r="D510" s="175" t="s">
        <v>3527</v>
      </c>
      <c r="E510" s="289" t="s">
        <v>3460</v>
      </c>
      <c r="F510" s="298" t="s">
        <v>4145</v>
      </c>
      <c r="G510" s="253"/>
      <c r="H510" s="203">
        <v>0</v>
      </c>
      <c r="I510" s="148"/>
      <c r="J510" s="203"/>
      <c r="K510" s="170"/>
      <c r="L510" s="204">
        <v>0</v>
      </c>
      <c r="M510" s="205"/>
      <c r="W510" s="150"/>
    </row>
    <row r="511" spans="1:23" s="149" customFormat="1" ht="15" customHeight="1" x14ac:dyDescent="0.25">
      <c r="A511" s="218" t="s">
        <v>3530</v>
      </c>
      <c r="B511" s="219"/>
      <c r="C511" s="175" t="s">
        <v>21</v>
      </c>
      <c r="D511" s="175" t="s">
        <v>21</v>
      </c>
      <c r="E511" s="289" t="s">
        <v>4146</v>
      </c>
      <c r="F511" s="298" t="s">
        <v>4147</v>
      </c>
      <c r="G511" s="316">
        <f>SUM(G512:G518)</f>
        <v>0</v>
      </c>
      <c r="H511" s="315">
        <v>0</v>
      </c>
      <c r="I511" s="148"/>
      <c r="J511" s="315"/>
      <c r="K511" s="170"/>
      <c r="L511" s="211">
        <v>0</v>
      </c>
      <c r="M511" s="198"/>
      <c r="W511" s="150"/>
    </row>
    <row r="512" spans="1:23" s="149" customFormat="1" ht="15" customHeight="1" x14ac:dyDescent="0.25">
      <c r="A512" s="218"/>
      <c r="B512" s="219" t="s">
        <v>18</v>
      </c>
      <c r="C512" s="175" t="s">
        <v>18</v>
      </c>
      <c r="D512" s="175" t="s">
        <v>3527</v>
      </c>
      <c r="E512" s="291" t="s">
        <v>3454</v>
      </c>
      <c r="F512" s="306" t="s">
        <v>4148</v>
      </c>
      <c r="G512" s="202"/>
      <c r="H512" s="203">
        <v>0</v>
      </c>
      <c r="I512" s="148"/>
      <c r="J512" s="204"/>
      <c r="K512" s="170"/>
      <c r="L512" s="204">
        <v>0</v>
      </c>
      <c r="M512" s="205"/>
      <c r="W512" s="150"/>
    </row>
    <row r="513" spans="1:23" s="149" customFormat="1" ht="15" customHeight="1" x14ac:dyDescent="0.25">
      <c r="A513" s="218"/>
      <c r="B513" s="219"/>
      <c r="C513" s="175" t="s">
        <v>21</v>
      </c>
      <c r="D513" s="175" t="s">
        <v>3527</v>
      </c>
      <c r="E513" s="291" t="s">
        <v>3463</v>
      </c>
      <c r="F513" s="306" t="s">
        <v>4149</v>
      </c>
      <c r="G513" s="202"/>
      <c r="H513" s="203">
        <v>0</v>
      </c>
      <c r="I513" s="148"/>
      <c r="J513" s="204"/>
      <c r="K513" s="170"/>
      <c r="L513" s="204">
        <v>0</v>
      </c>
      <c r="M513" s="205"/>
      <c r="W513" s="150"/>
    </row>
    <row r="514" spans="1:23" s="149" customFormat="1" ht="15" customHeight="1" x14ac:dyDescent="0.25">
      <c r="A514" s="218"/>
      <c r="B514" s="219"/>
      <c r="C514" s="175" t="s">
        <v>21</v>
      </c>
      <c r="D514" s="175" t="s">
        <v>3527</v>
      </c>
      <c r="E514" s="291" t="s">
        <v>3466</v>
      </c>
      <c r="F514" s="306" t="s">
        <v>4150</v>
      </c>
      <c r="G514" s="202"/>
      <c r="H514" s="203">
        <v>0</v>
      </c>
      <c r="I514" s="148"/>
      <c r="J514" s="204"/>
      <c r="K514" s="170"/>
      <c r="L514" s="204">
        <v>0</v>
      </c>
      <c r="M514" s="205"/>
      <c r="W514" s="150"/>
    </row>
    <row r="515" spans="1:23" s="149" customFormat="1" ht="15" customHeight="1" x14ac:dyDescent="0.25">
      <c r="A515" s="218"/>
      <c r="B515" s="219"/>
      <c r="C515" s="175" t="s">
        <v>21</v>
      </c>
      <c r="D515" s="175" t="s">
        <v>3527</v>
      </c>
      <c r="E515" s="291" t="s">
        <v>3469</v>
      </c>
      <c r="F515" s="306" t="s">
        <v>4151</v>
      </c>
      <c r="G515" s="202"/>
      <c r="H515" s="203">
        <v>0</v>
      </c>
      <c r="I515" s="148"/>
      <c r="J515" s="204"/>
      <c r="K515" s="170"/>
      <c r="L515" s="204">
        <v>0</v>
      </c>
      <c r="M515" s="205"/>
      <c r="W515" s="150"/>
    </row>
    <row r="516" spans="1:23" s="149" customFormat="1" ht="15" customHeight="1" x14ac:dyDescent="0.25">
      <c r="A516" s="218"/>
      <c r="B516" s="219"/>
      <c r="C516" s="175" t="s">
        <v>21</v>
      </c>
      <c r="D516" s="175" t="s">
        <v>3527</v>
      </c>
      <c r="E516" s="291" t="s">
        <v>3472</v>
      </c>
      <c r="F516" s="306" t="s">
        <v>4152</v>
      </c>
      <c r="G516" s="202"/>
      <c r="H516" s="203">
        <v>0</v>
      </c>
      <c r="I516" s="148"/>
      <c r="J516" s="204"/>
      <c r="K516" s="170"/>
      <c r="L516" s="204">
        <v>0</v>
      </c>
      <c r="M516" s="205"/>
      <c r="W516" s="150"/>
    </row>
    <row r="517" spans="1:23" s="149" customFormat="1" ht="15" customHeight="1" x14ac:dyDescent="0.25">
      <c r="A517" s="218"/>
      <c r="B517" s="219"/>
      <c r="C517" s="175" t="s">
        <v>21</v>
      </c>
      <c r="D517" s="175" t="s">
        <v>3527</v>
      </c>
      <c r="E517" s="291" t="s">
        <v>3475</v>
      </c>
      <c r="F517" s="306" t="s">
        <v>4153</v>
      </c>
      <c r="G517" s="202"/>
      <c r="H517" s="203">
        <v>0</v>
      </c>
      <c r="I517" s="148"/>
      <c r="J517" s="204"/>
      <c r="K517" s="170"/>
      <c r="L517" s="204">
        <v>0</v>
      </c>
      <c r="M517" s="205"/>
      <c r="W517" s="150"/>
    </row>
    <row r="518" spans="1:23" s="149" customFormat="1" ht="15" customHeight="1" x14ac:dyDescent="0.25">
      <c r="A518" s="218"/>
      <c r="B518" s="219"/>
      <c r="C518" s="175" t="s">
        <v>21</v>
      </c>
      <c r="D518" s="175" t="s">
        <v>3527</v>
      </c>
      <c r="E518" s="291" t="s">
        <v>3451</v>
      </c>
      <c r="F518" s="306" t="s">
        <v>4154</v>
      </c>
      <c r="G518" s="202"/>
      <c r="H518" s="203">
        <v>0</v>
      </c>
      <c r="I518" s="148"/>
      <c r="J518" s="204"/>
      <c r="K518" s="170"/>
      <c r="L518" s="204">
        <v>0</v>
      </c>
      <c r="M518" s="205"/>
      <c r="W518" s="150"/>
    </row>
    <row r="519" spans="1:23" s="149" customFormat="1" ht="15" customHeight="1" x14ac:dyDescent="0.25">
      <c r="A519" s="218" t="s">
        <v>3530</v>
      </c>
      <c r="B519" s="219"/>
      <c r="C519" s="175" t="s">
        <v>21</v>
      </c>
      <c r="D519" s="175" t="s">
        <v>21</v>
      </c>
      <c r="E519" s="289" t="s">
        <v>4155</v>
      </c>
      <c r="F519" s="294" t="s">
        <v>4156</v>
      </c>
      <c r="G519" s="195">
        <f>+G520+G521</f>
        <v>0</v>
      </c>
      <c r="H519" s="214">
        <v>0</v>
      </c>
      <c r="I519" s="148"/>
      <c r="J519" s="215">
        <v>0</v>
      </c>
      <c r="K519" s="170"/>
      <c r="L519" s="215">
        <v>0</v>
      </c>
      <c r="M519" s="205"/>
      <c r="W519" s="150"/>
    </row>
    <row r="520" spans="1:23" s="199" customFormat="1" ht="15" customHeight="1" x14ac:dyDescent="0.25">
      <c r="A520" s="182"/>
      <c r="B520" s="192" t="s">
        <v>3526</v>
      </c>
      <c r="C520" s="175" t="s">
        <v>3526</v>
      </c>
      <c r="D520" s="175" t="s">
        <v>3527</v>
      </c>
      <c r="E520" s="289" t="s">
        <v>3480</v>
      </c>
      <c r="F520" s="298" t="s">
        <v>4157</v>
      </c>
      <c r="G520" s="253"/>
      <c r="H520" s="203">
        <v>0</v>
      </c>
      <c r="I520" s="148"/>
      <c r="J520" s="204"/>
      <c r="K520" s="170"/>
      <c r="L520" s="204">
        <v>0</v>
      </c>
      <c r="M520" s="205"/>
      <c r="W520" s="150"/>
    </row>
    <row r="521" spans="1:23" s="199" customFormat="1" ht="15" customHeight="1" x14ac:dyDescent="0.25">
      <c r="A521" s="182" t="s">
        <v>3530</v>
      </c>
      <c r="B521" s="192"/>
      <c r="C521" s="175" t="s">
        <v>21</v>
      </c>
      <c r="D521" s="175" t="s">
        <v>21</v>
      </c>
      <c r="E521" s="289" t="s">
        <v>4158</v>
      </c>
      <c r="F521" s="298" t="s">
        <v>4159</v>
      </c>
      <c r="G521" s="316">
        <f>SUM(G522:G528)</f>
        <v>0</v>
      </c>
      <c r="H521" s="315">
        <v>0</v>
      </c>
      <c r="I521" s="148"/>
      <c r="J521" s="211">
        <v>0</v>
      </c>
      <c r="K521" s="170"/>
      <c r="L521" s="211">
        <v>0</v>
      </c>
      <c r="M521" s="198"/>
      <c r="W521" s="150"/>
    </row>
    <row r="522" spans="1:23" s="199" customFormat="1" ht="15" customHeight="1" x14ac:dyDescent="0.25">
      <c r="A522" s="182"/>
      <c r="B522" s="192" t="s">
        <v>18</v>
      </c>
      <c r="C522" s="175" t="s">
        <v>18</v>
      </c>
      <c r="D522" s="175" t="s">
        <v>3527</v>
      </c>
      <c r="E522" s="291" t="s">
        <v>3483</v>
      </c>
      <c r="F522" s="306" t="s">
        <v>4160</v>
      </c>
      <c r="G522" s="202"/>
      <c r="H522" s="203">
        <v>0</v>
      </c>
      <c r="I522" s="148"/>
      <c r="J522" s="204"/>
      <c r="K522" s="170"/>
      <c r="L522" s="204">
        <v>0</v>
      </c>
      <c r="M522" s="205"/>
      <c r="W522" s="150"/>
    </row>
    <row r="523" spans="1:23" s="199" customFormat="1" ht="15" customHeight="1" x14ac:dyDescent="0.25">
      <c r="A523" s="182"/>
      <c r="B523" s="192"/>
      <c r="C523" s="175" t="s">
        <v>21</v>
      </c>
      <c r="D523" s="175" t="s">
        <v>3527</v>
      </c>
      <c r="E523" s="291" t="s">
        <v>3486</v>
      </c>
      <c r="F523" s="306" t="s">
        <v>4161</v>
      </c>
      <c r="G523" s="202"/>
      <c r="H523" s="203">
        <v>0</v>
      </c>
      <c r="I523" s="148"/>
      <c r="J523" s="204"/>
      <c r="K523" s="170"/>
      <c r="L523" s="204">
        <v>0</v>
      </c>
      <c r="M523" s="205"/>
      <c r="W523" s="150"/>
    </row>
    <row r="524" spans="1:23" s="199" customFormat="1" ht="15" customHeight="1" x14ac:dyDescent="0.25">
      <c r="A524" s="182"/>
      <c r="B524" s="192"/>
      <c r="C524" s="175" t="s">
        <v>21</v>
      </c>
      <c r="D524" s="175" t="s">
        <v>3527</v>
      </c>
      <c r="E524" s="291" t="s">
        <v>3489</v>
      </c>
      <c r="F524" s="306" t="s">
        <v>4162</v>
      </c>
      <c r="G524" s="202"/>
      <c r="H524" s="203">
        <v>0</v>
      </c>
      <c r="I524" s="148"/>
      <c r="J524" s="204"/>
      <c r="K524" s="170"/>
      <c r="L524" s="204">
        <v>0</v>
      </c>
      <c r="M524" s="205"/>
      <c r="W524" s="150"/>
    </row>
    <row r="525" spans="1:23" s="199" customFormat="1" ht="15" customHeight="1" x14ac:dyDescent="0.25">
      <c r="A525" s="182"/>
      <c r="B525" s="192"/>
      <c r="C525" s="175" t="s">
        <v>21</v>
      </c>
      <c r="D525" s="175" t="s">
        <v>3527</v>
      </c>
      <c r="E525" s="291" t="s">
        <v>3492</v>
      </c>
      <c r="F525" s="306" t="s">
        <v>4163</v>
      </c>
      <c r="G525" s="202"/>
      <c r="H525" s="203">
        <v>0</v>
      </c>
      <c r="I525" s="148"/>
      <c r="J525" s="204"/>
      <c r="K525" s="170"/>
      <c r="L525" s="204">
        <v>0</v>
      </c>
      <c r="M525" s="205"/>
      <c r="W525" s="150"/>
    </row>
    <row r="526" spans="1:23" s="199" customFormat="1" ht="15" customHeight="1" x14ac:dyDescent="0.25">
      <c r="A526" s="182"/>
      <c r="B526" s="192"/>
      <c r="C526" s="175" t="s">
        <v>21</v>
      </c>
      <c r="D526" s="175" t="s">
        <v>3527</v>
      </c>
      <c r="E526" s="291" t="s">
        <v>3495</v>
      </c>
      <c r="F526" s="306" t="s">
        <v>4164</v>
      </c>
      <c r="G526" s="202"/>
      <c r="H526" s="203">
        <v>0</v>
      </c>
      <c r="I526" s="148"/>
      <c r="J526" s="204"/>
      <c r="K526" s="170"/>
      <c r="L526" s="204">
        <v>0</v>
      </c>
      <c r="M526" s="205"/>
      <c r="W526" s="150"/>
    </row>
    <row r="527" spans="1:23" s="199" customFormat="1" ht="15" customHeight="1" x14ac:dyDescent="0.25">
      <c r="A527" s="182"/>
      <c r="B527" s="192"/>
      <c r="C527" s="175" t="s">
        <v>21</v>
      </c>
      <c r="D527" s="175" t="s">
        <v>3527</v>
      </c>
      <c r="E527" s="291" t="s">
        <v>3498</v>
      </c>
      <c r="F527" s="306" t="s">
        <v>4165</v>
      </c>
      <c r="G527" s="202"/>
      <c r="H527" s="203">
        <v>0</v>
      </c>
      <c r="I527" s="148"/>
      <c r="J527" s="204"/>
      <c r="K527" s="170"/>
      <c r="L527" s="204">
        <v>0</v>
      </c>
      <c r="M527" s="205"/>
      <c r="W527" s="150"/>
    </row>
    <row r="528" spans="1:23" s="199" customFormat="1" ht="15" customHeight="1" x14ac:dyDescent="0.25">
      <c r="A528" s="182"/>
      <c r="B528" s="192"/>
      <c r="C528" s="175" t="s">
        <v>21</v>
      </c>
      <c r="D528" s="175" t="s">
        <v>3527</v>
      </c>
      <c r="E528" s="291" t="s">
        <v>3501</v>
      </c>
      <c r="F528" s="306" t="s">
        <v>4166</v>
      </c>
      <c r="G528" s="202"/>
      <c r="H528" s="203">
        <v>0</v>
      </c>
      <c r="I528" s="148"/>
      <c r="J528" s="204"/>
      <c r="K528" s="170"/>
      <c r="L528" s="204">
        <v>0</v>
      </c>
      <c r="M528" s="205"/>
      <c r="W528" s="150"/>
    </row>
    <row r="529" spans="1:23" s="199" customFormat="1" ht="15" customHeight="1" x14ac:dyDescent="0.25">
      <c r="A529" s="182"/>
      <c r="B529" s="192"/>
      <c r="C529" s="175" t="s">
        <v>21</v>
      </c>
      <c r="D529" s="175" t="s">
        <v>3527</v>
      </c>
      <c r="E529" s="289" t="s">
        <v>3504</v>
      </c>
      <c r="F529" s="294" t="s">
        <v>4167</v>
      </c>
      <c r="G529" s="212"/>
      <c r="H529" s="214">
        <v>0</v>
      </c>
      <c r="I529" s="148"/>
      <c r="J529" s="215"/>
      <c r="K529" s="170"/>
      <c r="L529" s="215">
        <v>0</v>
      </c>
      <c r="M529" s="205"/>
      <c r="W529" s="150"/>
    </row>
    <row r="530" spans="1:23" s="199" customFormat="1" ht="15" customHeight="1" x14ac:dyDescent="0.25">
      <c r="A530" s="182" t="s">
        <v>3530</v>
      </c>
      <c r="B530" s="192"/>
      <c r="C530" s="175" t="s">
        <v>21</v>
      </c>
      <c r="D530" s="175" t="s">
        <v>21</v>
      </c>
      <c r="E530" s="284" t="s">
        <v>4168</v>
      </c>
      <c r="F530" s="317" t="s">
        <v>4169</v>
      </c>
      <c r="G530" s="230">
        <v>0</v>
      </c>
      <c r="H530" s="231">
        <v>0</v>
      </c>
      <c r="I530" s="231"/>
      <c r="J530" s="231">
        <v>0</v>
      </c>
      <c r="K530" s="170"/>
      <c r="L530" s="180">
        <v>0</v>
      </c>
      <c r="M530" s="181"/>
      <c r="W530" s="150"/>
    </row>
    <row r="531" spans="1:23" s="199" customFormat="1" ht="15" customHeight="1" x14ac:dyDescent="0.25">
      <c r="A531" s="182"/>
      <c r="B531" s="192"/>
      <c r="C531" s="175" t="s">
        <v>21</v>
      </c>
      <c r="D531" s="175" t="s">
        <v>3527</v>
      </c>
      <c r="E531" s="286" t="s">
        <v>2633</v>
      </c>
      <c r="F531" s="299" t="s">
        <v>4170</v>
      </c>
      <c r="G531" s="224"/>
      <c r="H531" s="232">
        <v>0</v>
      </c>
      <c r="I531" s="148"/>
      <c r="J531" s="233"/>
      <c r="K531" s="170"/>
      <c r="L531" s="233">
        <v>0</v>
      </c>
      <c r="M531" s="205"/>
      <c r="W531" s="150"/>
    </row>
    <row r="532" spans="1:23" s="199" customFormat="1" ht="15" customHeight="1" x14ac:dyDescent="0.25">
      <c r="A532" s="182" t="s">
        <v>3530</v>
      </c>
      <c r="B532" s="192"/>
      <c r="C532" s="175" t="s">
        <v>21</v>
      </c>
      <c r="D532" s="175" t="s">
        <v>21</v>
      </c>
      <c r="E532" s="286" t="s">
        <v>4171</v>
      </c>
      <c r="F532" s="299" t="s">
        <v>4172</v>
      </c>
      <c r="G532" s="258">
        <v>0</v>
      </c>
      <c r="H532" s="225">
        <v>0</v>
      </c>
      <c r="I532" s="148"/>
      <c r="J532" s="226">
        <v>0</v>
      </c>
      <c r="K532" s="170"/>
      <c r="L532" s="226">
        <v>0</v>
      </c>
      <c r="M532" s="227"/>
      <c r="W532" s="150"/>
    </row>
    <row r="533" spans="1:23" s="199" customFormat="1" ht="15" customHeight="1" x14ac:dyDescent="0.25">
      <c r="A533" s="182"/>
      <c r="B533" s="192"/>
      <c r="C533" s="175" t="s">
        <v>21</v>
      </c>
      <c r="D533" s="175" t="s">
        <v>3527</v>
      </c>
      <c r="E533" s="289" t="s">
        <v>2642</v>
      </c>
      <c r="F533" s="294" t="s">
        <v>4173</v>
      </c>
      <c r="G533" s="195"/>
      <c r="H533" s="196">
        <v>0</v>
      </c>
      <c r="I533" s="148"/>
      <c r="J533" s="197"/>
      <c r="K533" s="170"/>
      <c r="L533" s="197">
        <v>0</v>
      </c>
      <c r="M533" s="198"/>
      <c r="W533" s="150"/>
    </row>
    <row r="534" spans="1:23" s="199" customFormat="1" ht="15" customHeight="1" x14ac:dyDescent="0.25">
      <c r="A534" s="182"/>
      <c r="B534" s="192"/>
      <c r="C534" s="175" t="s">
        <v>21</v>
      </c>
      <c r="D534" s="175" t="s">
        <v>3527</v>
      </c>
      <c r="E534" s="289" t="s">
        <v>2712</v>
      </c>
      <c r="F534" s="294" t="s">
        <v>4174</v>
      </c>
      <c r="G534" s="195"/>
      <c r="H534" s="196">
        <v>0</v>
      </c>
      <c r="I534" s="148"/>
      <c r="J534" s="197"/>
      <c r="K534" s="170"/>
      <c r="L534" s="197">
        <v>0</v>
      </c>
      <c r="M534" s="198"/>
      <c r="W534" s="150"/>
    </row>
    <row r="535" spans="1:23" s="199" customFormat="1" ht="15" customHeight="1" x14ac:dyDescent="0.25">
      <c r="A535" s="182" t="s">
        <v>3530</v>
      </c>
      <c r="B535" s="192"/>
      <c r="C535" s="175" t="s">
        <v>21</v>
      </c>
      <c r="D535" s="175" t="s">
        <v>21</v>
      </c>
      <c r="E535" s="289" t="s">
        <v>4175</v>
      </c>
      <c r="F535" s="294" t="s">
        <v>4176</v>
      </c>
      <c r="G535" s="195">
        <f>SUMIF('Raccordo CE'!$C:$C,$E535,'Raccordo CE'!$K:$K)</f>
        <v>0</v>
      </c>
      <c r="H535" s="196">
        <v>0</v>
      </c>
      <c r="I535" s="148"/>
      <c r="J535" s="197">
        <v>0</v>
      </c>
      <c r="K535" s="170"/>
      <c r="L535" s="197">
        <v>0</v>
      </c>
      <c r="M535" s="198"/>
      <c r="W535" s="150"/>
    </row>
    <row r="536" spans="1:23" s="199" customFormat="1" ht="15" customHeight="1" x14ac:dyDescent="0.25">
      <c r="A536" s="182" t="s">
        <v>3530</v>
      </c>
      <c r="B536" s="192" t="s">
        <v>3526</v>
      </c>
      <c r="C536" s="175" t="s">
        <v>3526</v>
      </c>
      <c r="D536" s="175" t="s">
        <v>21</v>
      </c>
      <c r="E536" s="289" t="s">
        <v>4177</v>
      </c>
      <c r="F536" s="298" t="s">
        <v>4178</v>
      </c>
      <c r="G536" s="253"/>
      <c r="H536" s="203">
        <v>0</v>
      </c>
      <c r="I536" s="148"/>
      <c r="J536" s="204">
        <v>0</v>
      </c>
      <c r="K536" s="170"/>
      <c r="L536" s="204">
        <v>0</v>
      </c>
      <c r="M536" s="205"/>
      <c r="W536" s="150"/>
    </row>
    <row r="537" spans="1:23" s="199" customFormat="1" ht="15" customHeight="1" x14ac:dyDescent="0.25">
      <c r="A537" s="182"/>
      <c r="B537" s="192" t="s">
        <v>3526</v>
      </c>
      <c r="C537" s="175" t="s">
        <v>3526</v>
      </c>
      <c r="D537" s="175" t="s">
        <v>3527</v>
      </c>
      <c r="E537" s="291" t="s">
        <v>2647</v>
      </c>
      <c r="F537" s="306" t="s">
        <v>4179</v>
      </c>
      <c r="G537" s="202"/>
      <c r="H537" s="203">
        <v>0</v>
      </c>
      <c r="I537" s="148"/>
      <c r="J537" s="204"/>
      <c r="K537" s="170"/>
      <c r="L537" s="204">
        <v>0</v>
      </c>
      <c r="M537" s="205"/>
      <c r="W537" s="150"/>
    </row>
    <row r="538" spans="1:23" s="199" customFormat="1" ht="15" customHeight="1" x14ac:dyDescent="0.25">
      <c r="A538" s="182"/>
      <c r="B538" s="192" t="s">
        <v>3526</v>
      </c>
      <c r="C538" s="175" t="s">
        <v>3526</v>
      </c>
      <c r="D538" s="175" t="s">
        <v>3527</v>
      </c>
      <c r="E538" s="291" t="s">
        <v>2650</v>
      </c>
      <c r="F538" s="306" t="s">
        <v>4180</v>
      </c>
      <c r="G538" s="202"/>
      <c r="H538" s="203">
        <v>0</v>
      </c>
      <c r="I538" s="148"/>
      <c r="J538" s="204"/>
      <c r="K538" s="170"/>
      <c r="L538" s="204">
        <v>0</v>
      </c>
      <c r="M538" s="205"/>
      <c r="W538" s="150"/>
    </row>
    <row r="539" spans="1:23" s="199" customFormat="1" ht="15" customHeight="1" x14ac:dyDescent="0.25">
      <c r="A539" s="182" t="s">
        <v>3530</v>
      </c>
      <c r="B539" s="192"/>
      <c r="C539" s="175" t="s">
        <v>21</v>
      </c>
      <c r="D539" s="175" t="s">
        <v>21</v>
      </c>
      <c r="E539" s="289" t="s">
        <v>4181</v>
      </c>
      <c r="F539" s="298" t="s">
        <v>4182</v>
      </c>
      <c r="G539" s="253">
        <v>0</v>
      </c>
      <c r="H539" s="315">
        <v>0</v>
      </c>
      <c r="I539" s="148"/>
      <c r="J539" s="211">
        <v>0</v>
      </c>
      <c r="K539" s="170"/>
      <c r="L539" s="211">
        <v>0</v>
      </c>
      <c r="M539" s="198"/>
      <c r="W539" s="150"/>
    </row>
    <row r="540" spans="1:23" s="199" customFormat="1" ht="15" customHeight="1" x14ac:dyDescent="0.25">
      <c r="A540" s="182"/>
      <c r="B540" s="192" t="s">
        <v>18</v>
      </c>
      <c r="C540" s="175" t="s">
        <v>18</v>
      </c>
      <c r="D540" s="175" t="s">
        <v>3527</v>
      </c>
      <c r="E540" s="291" t="s">
        <v>2656</v>
      </c>
      <c r="F540" s="306" t="s">
        <v>4183</v>
      </c>
      <c r="G540" s="202"/>
      <c r="H540" s="203">
        <v>0</v>
      </c>
      <c r="I540" s="148"/>
      <c r="J540" s="204"/>
      <c r="K540" s="170"/>
      <c r="L540" s="204">
        <v>0</v>
      </c>
      <c r="M540" s="205"/>
      <c r="W540" s="150"/>
    </row>
    <row r="541" spans="1:23" s="199" customFormat="1" ht="15" customHeight="1" x14ac:dyDescent="0.25">
      <c r="A541" s="182" t="s">
        <v>3530</v>
      </c>
      <c r="B541" s="192"/>
      <c r="C541" s="175" t="s">
        <v>21</v>
      </c>
      <c r="D541" s="175" t="s">
        <v>21</v>
      </c>
      <c r="E541" s="291" t="s">
        <v>4184</v>
      </c>
      <c r="F541" s="306" t="s">
        <v>4185</v>
      </c>
      <c r="G541" s="202">
        <v>0</v>
      </c>
      <c r="H541" s="203">
        <v>0</v>
      </c>
      <c r="I541" s="148"/>
      <c r="J541" s="204">
        <v>0</v>
      </c>
      <c r="K541" s="170"/>
      <c r="L541" s="204">
        <v>0</v>
      </c>
      <c r="M541" s="205"/>
      <c r="W541" s="150"/>
    </row>
    <row r="542" spans="1:23" s="199" customFormat="1" ht="15" customHeight="1" x14ac:dyDescent="0.25">
      <c r="A542" s="182"/>
      <c r="B542" s="192"/>
      <c r="C542" s="175" t="s">
        <v>21</v>
      </c>
      <c r="D542" s="175" t="s">
        <v>3527</v>
      </c>
      <c r="E542" s="289" t="s">
        <v>2659</v>
      </c>
      <c r="F542" s="298" t="s">
        <v>4186</v>
      </c>
      <c r="G542" s="253"/>
      <c r="H542" s="203">
        <v>0</v>
      </c>
      <c r="I542" s="148"/>
      <c r="J542" s="204"/>
      <c r="K542" s="170"/>
      <c r="L542" s="204">
        <v>0</v>
      </c>
      <c r="M542" s="205"/>
      <c r="W542" s="150"/>
    </row>
    <row r="543" spans="1:23" s="199" customFormat="1" ht="15" customHeight="1" x14ac:dyDescent="0.25">
      <c r="A543" s="182"/>
      <c r="B543" s="192"/>
      <c r="C543" s="175" t="s">
        <v>21</v>
      </c>
      <c r="D543" s="175" t="s">
        <v>3527</v>
      </c>
      <c r="E543" s="289" t="s">
        <v>2662</v>
      </c>
      <c r="F543" s="298" t="s">
        <v>4187</v>
      </c>
      <c r="G543" s="253"/>
      <c r="H543" s="203">
        <v>0</v>
      </c>
      <c r="I543" s="148"/>
      <c r="J543" s="204"/>
      <c r="K543" s="170"/>
      <c r="L543" s="204">
        <v>0</v>
      </c>
      <c r="M543" s="205"/>
      <c r="W543" s="150"/>
    </row>
    <row r="544" spans="1:23" s="199" customFormat="1" ht="15" customHeight="1" x14ac:dyDescent="0.25">
      <c r="A544" s="182"/>
      <c r="B544" s="192"/>
      <c r="C544" s="175" t="s">
        <v>21</v>
      </c>
      <c r="D544" s="175" t="s">
        <v>3527</v>
      </c>
      <c r="E544" s="289" t="s">
        <v>2665</v>
      </c>
      <c r="F544" s="298" t="s">
        <v>4188</v>
      </c>
      <c r="G544" s="253"/>
      <c r="H544" s="203">
        <v>0</v>
      </c>
      <c r="I544" s="148"/>
      <c r="J544" s="204"/>
      <c r="K544" s="170"/>
      <c r="L544" s="204">
        <v>0</v>
      </c>
      <c r="M544" s="205"/>
      <c r="W544" s="150"/>
    </row>
    <row r="545" spans="1:23" s="199" customFormat="1" ht="15" customHeight="1" x14ac:dyDescent="0.25">
      <c r="A545" s="182"/>
      <c r="B545" s="192"/>
      <c r="C545" s="175" t="s">
        <v>21</v>
      </c>
      <c r="D545" s="175" t="s">
        <v>3527</v>
      </c>
      <c r="E545" s="291" t="s">
        <v>2668</v>
      </c>
      <c r="F545" s="306" t="s">
        <v>4189</v>
      </c>
      <c r="G545" s="202"/>
      <c r="H545" s="203">
        <v>0</v>
      </c>
      <c r="I545" s="148"/>
      <c r="J545" s="204"/>
      <c r="K545" s="170"/>
      <c r="L545" s="204">
        <v>0</v>
      </c>
      <c r="M545" s="205"/>
      <c r="W545" s="150"/>
    </row>
    <row r="546" spans="1:23" s="199" customFormat="1" ht="15" customHeight="1" x14ac:dyDescent="0.25">
      <c r="A546" s="182"/>
      <c r="B546" s="192"/>
      <c r="C546" s="175" t="s">
        <v>21</v>
      </c>
      <c r="D546" s="175" t="s">
        <v>3527</v>
      </c>
      <c r="E546" s="291" t="s">
        <v>2671</v>
      </c>
      <c r="F546" s="306" t="s">
        <v>4190</v>
      </c>
      <c r="G546" s="202"/>
      <c r="H546" s="203">
        <v>0</v>
      </c>
      <c r="I546" s="148"/>
      <c r="J546" s="204"/>
      <c r="K546" s="170"/>
      <c r="L546" s="204">
        <v>0</v>
      </c>
      <c r="M546" s="205"/>
      <c r="W546" s="150"/>
    </row>
    <row r="547" spans="1:23" s="199" customFormat="1" ht="15" customHeight="1" x14ac:dyDescent="0.25">
      <c r="A547" s="182"/>
      <c r="B547" s="192"/>
      <c r="C547" s="175" t="s">
        <v>21</v>
      </c>
      <c r="D547" s="175" t="s">
        <v>3527</v>
      </c>
      <c r="E547" s="291" t="s">
        <v>2674</v>
      </c>
      <c r="F547" s="306" t="s">
        <v>4191</v>
      </c>
      <c r="G547" s="202"/>
      <c r="H547" s="203">
        <v>0</v>
      </c>
      <c r="I547" s="148"/>
      <c r="J547" s="204"/>
      <c r="K547" s="170"/>
      <c r="L547" s="204">
        <v>0</v>
      </c>
      <c r="M547" s="205"/>
      <c r="W547" s="150"/>
    </row>
    <row r="548" spans="1:23" s="199" customFormat="1" ht="15" customHeight="1" x14ac:dyDescent="0.25">
      <c r="A548" s="182"/>
      <c r="B548" s="192"/>
      <c r="C548" s="175" t="s">
        <v>21</v>
      </c>
      <c r="D548" s="175" t="s">
        <v>3527</v>
      </c>
      <c r="E548" s="291" t="s">
        <v>2678</v>
      </c>
      <c r="F548" s="306" t="s">
        <v>4192</v>
      </c>
      <c r="G548" s="202"/>
      <c r="H548" s="203">
        <v>0</v>
      </c>
      <c r="I548" s="148"/>
      <c r="J548" s="204"/>
      <c r="K548" s="170"/>
      <c r="L548" s="204">
        <v>0</v>
      </c>
      <c r="M548" s="205"/>
      <c r="W548" s="150"/>
    </row>
    <row r="549" spans="1:23" s="199" customFormat="1" ht="15" customHeight="1" x14ac:dyDescent="0.25">
      <c r="A549" s="182"/>
      <c r="B549" s="192"/>
      <c r="C549" s="175" t="s">
        <v>21</v>
      </c>
      <c r="D549" s="175" t="s">
        <v>3527</v>
      </c>
      <c r="E549" s="291" t="s">
        <v>2653</v>
      </c>
      <c r="F549" s="306" t="s">
        <v>4193</v>
      </c>
      <c r="G549" s="202"/>
      <c r="H549" s="203">
        <v>0</v>
      </c>
      <c r="I549" s="148"/>
      <c r="J549" s="204"/>
      <c r="K549" s="170"/>
      <c r="L549" s="204">
        <v>0</v>
      </c>
      <c r="M549" s="205"/>
      <c r="W549" s="150"/>
    </row>
    <row r="550" spans="1:23" s="199" customFormat="1" ht="15" customHeight="1" x14ac:dyDescent="0.25">
      <c r="A550" s="182" t="s">
        <v>3530</v>
      </c>
      <c r="B550" s="192"/>
      <c r="C550" s="175" t="s">
        <v>21</v>
      </c>
      <c r="D550" s="175" t="s">
        <v>21</v>
      </c>
      <c r="E550" s="289" t="s">
        <v>4194</v>
      </c>
      <c r="F550" s="294" t="s">
        <v>4195</v>
      </c>
      <c r="G550" s="195">
        <f>+G551+G552+G553</f>
        <v>0</v>
      </c>
      <c r="H550" s="196">
        <v>0</v>
      </c>
      <c r="I550" s="148"/>
      <c r="J550" s="197">
        <v>0</v>
      </c>
      <c r="K550" s="170"/>
      <c r="L550" s="197">
        <v>0</v>
      </c>
      <c r="M550" s="198"/>
      <c r="W550" s="150"/>
    </row>
    <row r="551" spans="1:23" s="149" customFormat="1" ht="15" customHeight="1" x14ac:dyDescent="0.25">
      <c r="A551" s="218"/>
      <c r="B551" s="219"/>
      <c r="C551" s="175" t="s">
        <v>21</v>
      </c>
      <c r="D551" s="175" t="s">
        <v>3527</v>
      </c>
      <c r="E551" s="289" t="s">
        <v>2683</v>
      </c>
      <c r="F551" s="298" t="s">
        <v>4196</v>
      </c>
      <c r="G551" s="253"/>
      <c r="H551" s="203">
        <v>0</v>
      </c>
      <c r="I551" s="148"/>
      <c r="J551" s="204"/>
      <c r="K551" s="170"/>
      <c r="L551" s="204">
        <v>0</v>
      </c>
      <c r="M551" s="205"/>
      <c r="W551" s="150"/>
    </row>
    <row r="552" spans="1:23" s="149" customFormat="1" ht="15" customHeight="1" x14ac:dyDescent="0.25">
      <c r="A552" s="218"/>
      <c r="B552" s="219" t="s">
        <v>3526</v>
      </c>
      <c r="C552" s="175" t="s">
        <v>3526</v>
      </c>
      <c r="D552" s="175" t="s">
        <v>3527</v>
      </c>
      <c r="E552" s="289" t="s">
        <v>2686</v>
      </c>
      <c r="F552" s="298" t="s">
        <v>4197</v>
      </c>
      <c r="G552" s="253"/>
      <c r="H552" s="203">
        <v>0</v>
      </c>
      <c r="I552" s="148"/>
      <c r="J552" s="204"/>
      <c r="K552" s="170"/>
      <c r="L552" s="204">
        <v>0</v>
      </c>
      <c r="M552" s="205"/>
      <c r="W552" s="150"/>
    </row>
    <row r="553" spans="1:23" s="149" customFormat="1" ht="15" customHeight="1" x14ac:dyDescent="0.25">
      <c r="A553" s="218" t="s">
        <v>3530</v>
      </c>
      <c r="B553" s="219"/>
      <c r="C553" s="175" t="s">
        <v>21</v>
      </c>
      <c r="D553" s="175" t="s">
        <v>21</v>
      </c>
      <c r="E553" s="289" t="s">
        <v>4198</v>
      </c>
      <c r="F553" s="298" t="s">
        <v>4199</v>
      </c>
      <c r="G553" s="316">
        <f>SUM(G554:G560)</f>
        <v>0</v>
      </c>
      <c r="H553" s="315">
        <v>0</v>
      </c>
      <c r="I553" s="148"/>
      <c r="J553" s="211">
        <v>0</v>
      </c>
      <c r="K553" s="170"/>
      <c r="L553" s="211">
        <v>0</v>
      </c>
      <c r="M553" s="198"/>
      <c r="W553" s="150"/>
    </row>
    <row r="554" spans="1:23" s="149" customFormat="1" ht="15" customHeight="1" x14ac:dyDescent="0.25">
      <c r="A554" s="218"/>
      <c r="B554" s="219" t="s">
        <v>18</v>
      </c>
      <c r="C554" s="175" t="s">
        <v>18</v>
      </c>
      <c r="D554" s="175" t="s">
        <v>3527</v>
      </c>
      <c r="E554" s="291" t="s">
        <v>2689</v>
      </c>
      <c r="F554" s="306" t="s">
        <v>4200</v>
      </c>
      <c r="G554" s="202"/>
      <c r="H554" s="203">
        <v>0</v>
      </c>
      <c r="I554" s="148"/>
      <c r="J554" s="204"/>
      <c r="K554" s="170"/>
      <c r="L554" s="204">
        <v>0</v>
      </c>
      <c r="M554" s="205"/>
      <c r="W554" s="150"/>
    </row>
    <row r="555" spans="1:23" s="149" customFormat="1" ht="15" customHeight="1" x14ac:dyDescent="0.25">
      <c r="A555" s="218"/>
      <c r="B555" s="219"/>
      <c r="C555" s="175" t="s">
        <v>21</v>
      </c>
      <c r="D555" s="175" t="s">
        <v>3527</v>
      </c>
      <c r="E555" s="291" t="s">
        <v>2692</v>
      </c>
      <c r="F555" s="306" t="s">
        <v>4201</v>
      </c>
      <c r="G555" s="202"/>
      <c r="H555" s="203">
        <v>0</v>
      </c>
      <c r="I555" s="148"/>
      <c r="J555" s="204"/>
      <c r="K555" s="170"/>
      <c r="L555" s="204">
        <v>0</v>
      </c>
      <c r="M555" s="205"/>
      <c r="W555" s="150"/>
    </row>
    <row r="556" spans="1:23" s="149" customFormat="1" ht="15" customHeight="1" x14ac:dyDescent="0.25">
      <c r="A556" s="218"/>
      <c r="B556" s="219"/>
      <c r="C556" s="175" t="s">
        <v>21</v>
      </c>
      <c r="D556" s="175" t="s">
        <v>3527</v>
      </c>
      <c r="E556" s="291" t="s">
        <v>2695</v>
      </c>
      <c r="F556" s="306" t="s">
        <v>4202</v>
      </c>
      <c r="G556" s="202"/>
      <c r="H556" s="203">
        <v>0</v>
      </c>
      <c r="I556" s="148"/>
      <c r="J556" s="204"/>
      <c r="K556" s="170"/>
      <c r="L556" s="204">
        <v>0</v>
      </c>
      <c r="M556" s="205"/>
      <c r="W556" s="150"/>
    </row>
    <row r="557" spans="1:23" s="149" customFormat="1" ht="15" customHeight="1" x14ac:dyDescent="0.25">
      <c r="A557" s="218"/>
      <c r="B557" s="219"/>
      <c r="C557" s="175" t="s">
        <v>21</v>
      </c>
      <c r="D557" s="175" t="s">
        <v>3527</v>
      </c>
      <c r="E557" s="291" t="s">
        <v>2698</v>
      </c>
      <c r="F557" s="306" t="s">
        <v>4203</v>
      </c>
      <c r="G557" s="202"/>
      <c r="H557" s="203">
        <v>0</v>
      </c>
      <c r="I557" s="148"/>
      <c r="J557" s="204"/>
      <c r="K557" s="170"/>
      <c r="L557" s="204">
        <v>0</v>
      </c>
      <c r="M557" s="205"/>
      <c r="W557" s="150"/>
    </row>
    <row r="558" spans="1:23" s="149" customFormat="1" ht="15" customHeight="1" x14ac:dyDescent="0.25">
      <c r="A558" s="218"/>
      <c r="B558" s="219"/>
      <c r="C558" s="175" t="s">
        <v>21</v>
      </c>
      <c r="D558" s="175" t="s">
        <v>3527</v>
      </c>
      <c r="E558" s="291" t="s">
        <v>2701</v>
      </c>
      <c r="F558" s="306" t="s">
        <v>4204</v>
      </c>
      <c r="G558" s="202"/>
      <c r="H558" s="203">
        <v>0</v>
      </c>
      <c r="I558" s="148"/>
      <c r="J558" s="204"/>
      <c r="K558" s="170"/>
      <c r="L558" s="204">
        <v>0</v>
      </c>
      <c r="M558" s="205"/>
      <c r="W558" s="150"/>
    </row>
    <row r="559" spans="1:23" s="149" customFormat="1" ht="15" customHeight="1" x14ac:dyDescent="0.25">
      <c r="A559" s="218"/>
      <c r="B559" s="219"/>
      <c r="C559" s="175" t="s">
        <v>21</v>
      </c>
      <c r="D559" s="175" t="s">
        <v>3527</v>
      </c>
      <c r="E559" s="291" t="s">
        <v>2704</v>
      </c>
      <c r="F559" s="306" t="s">
        <v>4205</v>
      </c>
      <c r="G559" s="202"/>
      <c r="H559" s="203">
        <v>0</v>
      </c>
      <c r="I559" s="148"/>
      <c r="J559" s="204"/>
      <c r="K559" s="170"/>
      <c r="L559" s="204">
        <v>0</v>
      </c>
      <c r="M559" s="205"/>
      <c r="W559" s="150"/>
    </row>
    <row r="560" spans="1:23" s="149" customFormat="1" ht="15" customHeight="1" x14ac:dyDescent="0.25">
      <c r="A560" s="218"/>
      <c r="B560" s="219"/>
      <c r="C560" s="175" t="s">
        <v>21</v>
      </c>
      <c r="D560" s="175" t="s">
        <v>3527</v>
      </c>
      <c r="E560" s="291" t="s">
        <v>2707</v>
      </c>
      <c r="F560" s="306" t="s">
        <v>4206</v>
      </c>
      <c r="G560" s="202"/>
      <c r="H560" s="203">
        <v>0</v>
      </c>
      <c r="I560" s="148"/>
      <c r="J560" s="204"/>
      <c r="K560" s="170"/>
      <c r="L560" s="204">
        <v>0</v>
      </c>
      <c r="M560" s="205"/>
      <c r="W560" s="150"/>
    </row>
    <row r="561" spans="1:23" s="199" customFormat="1" ht="15" customHeight="1" x14ac:dyDescent="0.25">
      <c r="A561" s="182"/>
      <c r="B561" s="192"/>
      <c r="C561" s="175" t="s">
        <v>21</v>
      </c>
      <c r="D561" s="175" t="s">
        <v>3527</v>
      </c>
      <c r="E561" s="289" t="s">
        <v>2715</v>
      </c>
      <c r="F561" s="294" t="s">
        <v>4207</v>
      </c>
      <c r="G561" s="348"/>
      <c r="H561" s="214">
        <v>0</v>
      </c>
      <c r="I561" s="148"/>
      <c r="J561" s="215"/>
      <c r="K561" s="349"/>
      <c r="L561" s="215">
        <v>0</v>
      </c>
      <c r="M561" s="205"/>
      <c r="W561" s="150"/>
    </row>
    <row r="562" spans="1:23" s="199" customFormat="1" ht="20.100000000000001" customHeight="1" thickBot="1" x14ac:dyDescent="0.3">
      <c r="A562" s="182" t="s">
        <v>3530</v>
      </c>
      <c r="B562" s="192"/>
      <c r="C562" s="175" t="s">
        <v>21</v>
      </c>
      <c r="D562" s="175" t="s">
        <v>21</v>
      </c>
      <c r="E562" s="267" t="s">
        <v>4208</v>
      </c>
      <c r="F562" s="332" t="s">
        <v>4209</v>
      </c>
      <c r="G562" s="269">
        <v>0</v>
      </c>
      <c r="H562" s="270">
        <v>0</v>
      </c>
      <c r="I562" s="270">
        <v>0</v>
      </c>
      <c r="J562" s="270">
        <v>0</v>
      </c>
      <c r="K562" s="349"/>
      <c r="L562" s="271">
        <v>0</v>
      </c>
      <c r="M562" s="272"/>
      <c r="W562" s="150"/>
    </row>
    <row r="563" spans="1:23" s="199" customFormat="1" ht="20.100000000000001" customHeight="1" x14ac:dyDescent="0.25">
      <c r="A563" s="182"/>
      <c r="B563" s="192"/>
      <c r="C563" s="175" t="s">
        <v>21</v>
      </c>
      <c r="D563" s="175" t="s">
        <v>21</v>
      </c>
      <c r="E563" s="350"/>
      <c r="F563" s="351"/>
      <c r="G563" s="351"/>
      <c r="H563" s="277"/>
      <c r="I563" s="261"/>
      <c r="J563" s="278"/>
      <c r="K563" s="352"/>
      <c r="L563" s="278">
        <v>0</v>
      </c>
      <c r="M563" s="277"/>
      <c r="W563" s="150"/>
    </row>
    <row r="564" spans="1:23" s="199" customFormat="1" ht="20.100000000000001" customHeight="1" x14ac:dyDescent="0.25">
      <c r="A564" s="182" t="s">
        <v>3530</v>
      </c>
      <c r="B564" s="192"/>
      <c r="C564" s="175" t="s">
        <v>21</v>
      </c>
      <c r="D564" s="175" t="s">
        <v>21</v>
      </c>
      <c r="E564" s="353" t="s">
        <v>4210</v>
      </c>
      <c r="F564" s="354" t="s">
        <v>4211</v>
      </c>
      <c r="G564" s="355">
        <v>0</v>
      </c>
      <c r="H564" s="356">
        <v>10460080.03000021</v>
      </c>
      <c r="I564" s="148"/>
      <c r="J564" s="271">
        <v>0</v>
      </c>
      <c r="K564" s="349"/>
      <c r="L564" s="271">
        <v>10460080.03000021</v>
      </c>
      <c r="M564" s="357"/>
      <c r="W564" s="150"/>
    </row>
    <row r="565" spans="1:23" s="199" customFormat="1" ht="20.100000000000001" customHeight="1" thickBot="1" x14ac:dyDescent="0.3">
      <c r="A565" s="182"/>
      <c r="B565" s="192"/>
      <c r="C565" s="175" t="s">
        <v>21</v>
      </c>
      <c r="D565" s="175" t="s">
        <v>21</v>
      </c>
      <c r="E565" s="274"/>
      <c r="F565" s="275"/>
      <c r="G565" s="275"/>
      <c r="H565" s="277"/>
      <c r="I565" s="261"/>
      <c r="J565" s="278"/>
      <c r="K565" s="352"/>
      <c r="L565" s="278">
        <v>0</v>
      </c>
      <c r="M565" s="277"/>
      <c r="W565" s="150"/>
    </row>
    <row r="566" spans="1:23" s="149" customFormat="1" ht="15" customHeight="1" x14ac:dyDescent="0.25">
      <c r="A566" s="218"/>
      <c r="B566" s="219"/>
      <c r="C566" s="175" t="s">
        <v>21</v>
      </c>
      <c r="D566" s="175" t="s">
        <v>21</v>
      </c>
      <c r="E566" s="280"/>
      <c r="F566" s="337" t="s">
        <v>4212</v>
      </c>
      <c r="G566" s="282"/>
      <c r="H566" s="283">
        <v>0</v>
      </c>
      <c r="I566" s="148"/>
      <c r="J566" s="204"/>
      <c r="K566" s="358"/>
      <c r="L566" s="204">
        <v>0</v>
      </c>
      <c r="M566" s="205"/>
      <c r="W566" s="150"/>
    </row>
    <row r="567" spans="1:23" s="199" customFormat="1" ht="15" customHeight="1" x14ac:dyDescent="0.25">
      <c r="A567" s="182" t="s">
        <v>3530</v>
      </c>
      <c r="B567" s="192"/>
      <c r="C567" s="175" t="s">
        <v>21</v>
      </c>
      <c r="D567" s="175" t="s">
        <v>21</v>
      </c>
      <c r="E567" s="284" t="s">
        <v>4213</v>
      </c>
      <c r="F567" s="317" t="s">
        <v>4214</v>
      </c>
      <c r="G567" s="266">
        <v>0</v>
      </c>
      <c r="H567" s="231">
        <v>16172704.140000001</v>
      </c>
      <c r="I567" s="148"/>
      <c r="J567" s="180">
        <v>0</v>
      </c>
      <c r="K567" s="349"/>
      <c r="L567" s="180">
        <v>16172704.140000001</v>
      </c>
      <c r="M567" s="181"/>
      <c r="W567" s="150"/>
    </row>
    <row r="568" spans="1:23" s="199" customFormat="1" ht="15" customHeight="1" x14ac:dyDescent="0.25">
      <c r="A568" s="182"/>
      <c r="B568" s="192"/>
      <c r="C568" s="175" t="s">
        <v>21</v>
      </c>
      <c r="D568" s="175" t="s">
        <v>3527</v>
      </c>
      <c r="E568" s="286" t="s">
        <v>2727</v>
      </c>
      <c r="F568" s="341" t="s">
        <v>4215</v>
      </c>
      <c r="G568" s="263"/>
      <c r="H568" s="264">
        <v>15377229.210000001</v>
      </c>
      <c r="I568" s="148"/>
      <c r="J568" s="265"/>
      <c r="K568" s="358"/>
      <c r="L568" s="265">
        <v>15377229.210000001</v>
      </c>
      <c r="M568" s="205"/>
      <c r="W568" s="150"/>
    </row>
    <row r="569" spans="1:23" s="199" customFormat="1" ht="15" customHeight="1" x14ac:dyDescent="0.25">
      <c r="A569" s="182"/>
      <c r="B569" s="192"/>
      <c r="C569" s="175" t="s">
        <v>21</v>
      </c>
      <c r="D569" s="175" t="s">
        <v>3527</v>
      </c>
      <c r="E569" s="286" t="s">
        <v>2730</v>
      </c>
      <c r="F569" s="341" t="s">
        <v>4216</v>
      </c>
      <c r="G569" s="263"/>
      <c r="H569" s="264">
        <v>484687.34</v>
      </c>
      <c r="I569" s="148"/>
      <c r="J569" s="265"/>
      <c r="K569" s="349"/>
      <c r="L569" s="265">
        <v>484687.34</v>
      </c>
      <c r="M569" s="205"/>
      <c r="W569" s="150"/>
    </row>
    <row r="570" spans="1:23" s="199" customFormat="1" ht="15" customHeight="1" x14ac:dyDescent="0.25">
      <c r="A570" s="182"/>
      <c r="B570" s="192"/>
      <c r="C570" s="175" t="s">
        <v>21</v>
      </c>
      <c r="D570" s="175" t="s">
        <v>3527</v>
      </c>
      <c r="E570" s="286" t="s">
        <v>2736</v>
      </c>
      <c r="F570" s="341" t="s">
        <v>4217</v>
      </c>
      <c r="G570" s="263"/>
      <c r="H570" s="264">
        <v>310787.59000000003</v>
      </c>
      <c r="I570" s="148"/>
      <c r="J570" s="265"/>
      <c r="K570" s="358"/>
      <c r="L570" s="265">
        <v>310787.59000000003</v>
      </c>
      <c r="M570" s="205"/>
      <c r="W570" s="150"/>
    </row>
    <row r="571" spans="1:23" s="199" customFormat="1" ht="15" customHeight="1" x14ac:dyDescent="0.25">
      <c r="A571" s="182"/>
      <c r="B571" s="192"/>
      <c r="C571" s="175" t="s">
        <v>21</v>
      </c>
      <c r="D571" s="175" t="s">
        <v>3527</v>
      </c>
      <c r="E571" s="286" t="s">
        <v>2733</v>
      </c>
      <c r="F571" s="341" t="s">
        <v>4218</v>
      </c>
      <c r="G571" s="263"/>
      <c r="H571" s="264">
        <v>0</v>
      </c>
      <c r="I571" s="148"/>
      <c r="J571" s="265"/>
      <c r="K571" s="358"/>
      <c r="L571" s="265">
        <v>0</v>
      </c>
      <c r="M571" s="205"/>
      <c r="W571" s="150"/>
    </row>
    <row r="572" spans="1:23" s="199" customFormat="1" ht="15" customHeight="1" x14ac:dyDescent="0.25">
      <c r="A572" s="182" t="s">
        <v>3530</v>
      </c>
      <c r="B572" s="192"/>
      <c r="C572" s="175" t="s">
        <v>21</v>
      </c>
      <c r="D572" s="175" t="s">
        <v>21</v>
      </c>
      <c r="E572" s="284" t="s">
        <v>4219</v>
      </c>
      <c r="F572" s="317" t="s">
        <v>4220</v>
      </c>
      <c r="G572" s="266">
        <v>0</v>
      </c>
      <c r="H572" s="235">
        <v>285000</v>
      </c>
      <c r="I572" s="148"/>
      <c r="J572" s="236">
        <v>0</v>
      </c>
      <c r="K572" s="358"/>
      <c r="L572" s="236">
        <v>285000</v>
      </c>
      <c r="M572" s="205"/>
      <c r="W572" s="150"/>
    </row>
    <row r="573" spans="1:23" s="199" customFormat="1" ht="15" customHeight="1" x14ac:dyDescent="0.25">
      <c r="A573" s="182"/>
      <c r="B573" s="192"/>
      <c r="C573" s="175" t="s">
        <v>21</v>
      </c>
      <c r="D573" s="175" t="s">
        <v>3527</v>
      </c>
      <c r="E573" s="286" t="s">
        <v>2741</v>
      </c>
      <c r="F573" s="341" t="s">
        <v>4221</v>
      </c>
      <c r="G573" s="263"/>
      <c r="H573" s="264">
        <v>285000</v>
      </c>
      <c r="I573" s="148"/>
      <c r="J573" s="265"/>
      <c r="K573" s="349"/>
      <c r="L573" s="265">
        <v>285000</v>
      </c>
      <c r="M573" s="205"/>
      <c r="W573" s="150"/>
    </row>
    <row r="574" spans="1:23" s="199" customFormat="1" ht="15" customHeight="1" x14ac:dyDescent="0.25">
      <c r="A574" s="182"/>
      <c r="B574" s="192"/>
      <c r="C574" s="175" t="s">
        <v>21</v>
      </c>
      <c r="D574" s="175" t="s">
        <v>3527</v>
      </c>
      <c r="E574" s="286" t="s">
        <v>2744</v>
      </c>
      <c r="F574" s="341" t="s">
        <v>4222</v>
      </c>
      <c r="G574" s="263"/>
      <c r="H574" s="264">
        <v>0</v>
      </c>
      <c r="I574" s="148"/>
      <c r="J574" s="265"/>
      <c r="K574" s="358"/>
      <c r="L574" s="265">
        <v>0</v>
      </c>
      <c r="M574" s="205"/>
      <c r="W574" s="150"/>
    </row>
    <row r="575" spans="1:23" s="149" customFormat="1" ht="15" customHeight="1" x14ac:dyDescent="0.25">
      <c r="A575" s="218"/>
      <c r="B575" s="219"/>
      <c r="C575" s="175" t="s">
        <v>21</v>
      </c>
      <c r="D575" s="175" t="s">
        <v>3527</v>
      </c>
      <c r="E575" s="284" t="s">
        <v>2747</v>
      </c>
      <c r="F575" s="317" t="s">
        <v>4223</v>
      </c>
      <c r="G575" s="266"/>
      <c r="H575" s="235">
        <v>0</v>
      </c>
      <c r="I575" s="148"/>
      <c r="J575" s="236"/>
      <c r="K575" s="349"/>
      <c r="L575" s="236">
        <v>0</v>
      </c>
      <c r="M575" s="205"/>
      <c r="W575" s="150"/>
    </row>
    <row r="576" spans="1:23" s="149" customFormat="1" ht="20.100000000000001" customHeight="1" thickBot="1" x14ac:dyDescent="0.3">
      <c r="A576" s="218" t="s">
        <v>3530</v>
      </c>
      <c r="B576" s="219"/>
      <c r="C576" s="175" t="s">
        <v>21</v>
      </c>
      <c r="D576" s="175" t="s">
        <v>21</v>
      </c>
      <c r="E576" s="267" t="s">
        <v>4224</v>
      </c>
      <c r="F576" s="332" t="s">
        <v>4225</v>
      </c>
      <c r="G576" s="269">
        <v>0</v>
      </c>
      <c r="H576" s="359">
        <v>16457704.140000001</v>
      </c>
      <c r="I576" s="148"/>
      <c r="J576" s="360">
        <v>0</v>
      </c>
      <c r="K576" s="361"/>
      <c r="L576" s="360">
        <v>16457704.140000001</v>
      </c>
      <c r="M576" s="362"/>
      <c r="W576" s="150"/>
    </row>
    <row r="577" spans="1:23" s="149" customFormat="1" ht="20.100000000000001" customHeight="1" thickBot="1" x14ac:dyDescent="0.3">
      <c r="A577" s="363"/>
      <c r="B577" s="364"/>
      <c r="C577" s="175" t="s">
        <v>21</v>
      </c>
      <c r="D577" s="175" t="s">
        <v>21</v>
      </c>
      <c r="E577" s="350"/>
      <c r="F577" s="351"/>
      <c r="G577" s="335"/>
      <c r="H577" s="365"/>
      <c r="I577" s="148"/>
      <c r="J577" s="366"/>
      <c r="K577" s="361"/>
      <c r="L577" s="366"/>
      <c r="M577" s="365"/>
      <c r="W577" s="150"/>
    </row>
    <row r="578" spans="1:23" s="149" customFormat="1" ht="20.100000000000001" customHeight="1" thickBot="1" x14ac:dyDescent="0.3">
      <c r="A578" s="367" t="s">
        <v>3530</v>
      </c>
      <c r="B578" s="368"/>
      <c r="C578" s="175" t="s">
        <v>21</v>
      </c>
      <c r="D578" s="175" t="s">
        <v>21</v>
      </c>
      <c r="E578" s="151" t="s">
        <v>4226</v>
      </c>
      <c r="F578" s="369" t="s">
        <v>4227</v>
      </c>
      <c r="G578" s="370">
        <v>0</v>
      </c>
      <c r="H578" s="371">
        <v>-5997624.1099997908</v>
      </c>
      <c r="I578" s="148"/>
      <c r="J578" s="360"/>
      <c r="K578" s="361"/>
      <c r="L578" s="360">
        <v>-5997624.1099997908</v>
      </c>
      <c r="M578" s="365"/>
      <c r="W578" s="150"/>
    </row>
    <row r="579" spans="1:23" s="141" customFormat="1" x14ac:dyDescent="0.25">
      <c r="A579" s="372"/>
      <c r="B579" s="372"/>
      <c r="C579" s="372"/>
      <c r="D579" s="372"/>
      <c r="E579" s="373"/>
      <c r="F579" s="374"/>
      <c r="G579" s="375"/>
      <c r="H579" s="376"/>
      <c r="I579" s="377"/>
      <c r="J579" s="378"/>
      <c r="K579" s="361"/>
      <c r="L579" s="118"/>
      <c r="M579" s="112"/>
      <c r="N579" s="377"/>
      <c r="O579" s="377"/>
      <c r="P579" s="377"/>
      <c r="Q579" s="377"/>
      <c r="R579" s="377"/>
      <c r="S579" s="377"/>
      <c r="T579" s="377"/>
      <c r="U579" s="379"/>
      <c r="W579" s="121"/>
    </row>
    <row r="580" spans="1:23" s="141" customFormat="1" ht="15.75" x14ac:dyDescent="0.25">
      <c r="A580" s="372"/>
      <c r="B580" s="372"/>
      <c r="C580" s="372"/>
      <c r="D580" s="372"/>
      <c r="E580" s="380"/>
      <c r="F580" s="374"/>
      <c r="G580" s="375"/>
      <c r="H580" s="376"/>
      <c r="I580" s="377"/>
      <c r="J580" s="377"/>
      <c r="K580" s="361"/>
      <c r="L580" s="118"/>
      <c r="M580" s="112"/>
      <c r="N580" s="381"/>
      <c r="O580" s="381"/>
      <c r="P580" s="381"/>
      <c r="Q580" s="381"/>
      <c r="R580" s="381"/>
      <c r="S580" s="381"/>
      <c r="T580" s="381"/>
      <c r="U580" s="382"/>
      <c r="W580" s="121"/>
    </row>
    <row r="581" spans="1:23" s="141" customFormat="1" x14ac:dyDescent="0.25">
      <c r="A581" s="377"/>
      <c r="B581" s="377"/>
      <c r="C581" s="377"/>
      <c r="D581" s="377"/>
      <c r="E581" s="112"/>
      <c r="F581" s="112"/>
      <c r="G581" s="383"/>
      <c r="H581" s="384"/>
      <c r="I581" s="381"/>
      <c r="J581" s="381"/>
      <c r="K581" s="361"/>
      <c r="L581" s="118"/>
      <c r="M581" s="112"/>
      <c r="N581" s="381"/>
      <c r="O581" s="381"/>
      <c r="P581" s="381"/>
      <c r="Q581" s="381"/>
      <c r="R581" s="381"/>
      <c r="S581" s="381"/>
      <c r="T581" s="381"/>
      <c r="U581" s="382"/>
      <c r="W581" s="121"/>
    </row>
    <row r="582" spans="1:23" s="141" customFormat="1" ht="17.25" x14ac:dyDescent="0.25">
      <c r="A582" s="377"/>
      <c r="B582" s="377"/>
      <c r="C582" s="377"/>
      <c r="D582" s="377"/>
      <c r="E582" s="385" t="s">
        <v>4228</v>
      </c>
      <c r="F582" s="386"/>
      <c r="G582" s="387"/>
      <c r="H582" s="388"/>
      <c r="I582" s="389"/>
      <c r="J582" s="389"/>
      <c r="K582" s="390"/>
      <c r="L582" s="391"/>
      <c r="M582" s="392"/>
      <c r="N582" s="120"/>
      <c r="O582" s="120"/>
      <c r="P582" s="120"/>
      <c r="Q582" s="120"/>
      <c r="R582" s="120"/>
      <c r="S582" s="120"/>
      <c r="T582" s="120"/>
      <c r="U582" s="119"/>
      <c r="W582" s="121"/>
    </row>
    <row r="583" spans="1:23" s="141" customFormat="1" ht="23.25" customHeight="1" x14ac:dyDescent="0.25">
      <c r="A583" s="377"/>
      <c r="B583" s="377"/>
      <c r="C583" s="377"/>
      <c r="D583" s="377"/>
      <c r="E583" s="393" t="s">
        <v>4229</v>
      </c>
      <c r="F583" s="394"/>
      <c r="G583" s="387"/>
      <c r="H583" s="388"/>
      <c r="I583" s="395"/>
      <c r="J583" s="396"/>
      <c r="K583" s="396"/>
      <c r="L583" s="396"/>
      <c r="M583" s="397"/>
      <c r="N583" s="381"/>
      <c r="O583" s="381"/>
      <c r="P583" s="381"/>
      <c r="Q583" s="381"/>
      <c r="R583" s="381"/>
      <c r="S583" s="381"/>
      <c r="T583" s="381"/>
      <c r="U583" s="382"/>
      <c r="W583" s="121"/>
    </row>
    <row r="584" spans="1:23" s="141" customFormat="1" ht="17.25" x14ac:dyDescent="0.25">
      <c r="A584" s="377"/>
      <c r="B584" s="377"/>
      <c r="C584" s="377"/>
      <c r="D584" s="377"/>
      <c r="E584" s="397"/>
      <c r="F584" s="398"/>
      <c r="G584" s="398"/>
      <c r="H584" s="398"/>
      <c r="I584" s="389"/>
      <c r="J584" s="399"/>
      <c r="K584" s="398"/>
      <c r="L584" s="400"/>
      <c r="M584" s="398"/>
      <c r="N584" s="381"/>
      <c r="O584" s="381"/>
      <c r="P584" s="381"/>
      <c r="Q584" s="381"/>
      <c r="R584" s="381"/>
      <c r="S584" s="381"/>
      <c r="T584" s="381"/>
      <c r="U584" s="382"/>
      <c r="W584" s="121"/>
    </row>
    <row r="585" spans="1:23" s="141" customFormat="1" ht="17.25" x14ac:dyDescent="0.25">
      <c r="A585" s="377"/>
      <c r="B585" s="377"/>
      <c r="C585" s="377"/>
      <c r="D585" s="377"/>
      <c r="E585" s="397"/>
      <c r="F585" s="401" t="s">
        <v>4230</v>
      </c>
      <c r="G585" s="401"/>
      <c r="H585" s="401"/>
      <c r="I585" s="399"/>
      <c r="J585" s="389"/>
      <c r="K585" s="389"/>
      <c r="L585" s="389"/>
      <c r="M585" s="397"/>
      <c r="N585" s="381"/>
      <c r="O585" s="381"/>
      <c r="P585" s="381"/>
      <c r="Q585" s="381"/>
      <c r="R585" s="381"/>
      <c r="S585" s="381"/>
      <c r="T585" s="381"/>
      <c r="U585" s="382"/>
      <c r="W585" s="121"/>
    </row>
    <row r="586" spans="1:23" s="141" customFormat="1" ht="25.5" customHeight="1" x14ac:dyDescent="0.25">
      <c r="A586" s="120"/>
      <c r="B586" s="120"/>
      <c r="C586" s="120"/>
      <c r="D586" s="120"/>
      <c r="E586" s="397"/>
      <c r="F586" s="402" t="s">
        <v>4231</v>
      </c>
      <c r="G586" s="397"/>
      <c r="H586" s="112"/>
      <c r="I586" s="389"/>
      <c r="J586" s="389"/>
      <c r="K586" s="403"/>
      <c r="L586" s="389"/>
      <c r="M586" s="398"/>
      <c r="N586" s="120"/>
      <c r="O586" s="120"/>
      <c r="P586" s="120"/>
      <c r="Q586" s="120"/>
      <c r="R586" s="120"/>
      <c r="S586" s="120"/>
      <c r="T586" s="120"/>
      <c r="U586" s="119"/>
      <c r="W586" s="121"/>
    </row>
    <row r="587" spans="1:23" s="141" customFormat="1" ht="17.25" x14ac:dyDescent="0.25">
      <c r="A587" s="120"/>
      <c r="B587" s="120"/>
      <c r="C587" s="120"/>
      <c r="D587" s="120"/>
      <c r="E587" s="397"/>
      <c r="F587" s="389"/>
      <c r="G587" s="389"/>
      <c r="H587" s="389"/>
      <c r="I587" s="389"/>
      <c r="J587" s="389"/>
      <c r="K587" s="403"/>
      <c r="L587" s="389"/>
      <c r="M587" s="398"/>
      <c r="N587" s="381"/>
      <c r="O587" s="381"/>
      <c r="P587" s="381"/>
      <c r="Q587" s="381"/>
      <c r="R587" s="381"/>
      <c r="S587" s="381"/>
      <c r="T587" s="381"/>
      <c r="U587" s="382"/>
      <c r="W587" s="121"/>
    </row>
    <row r="588" spans="1:23" ht="17.25" x14ac:dyDescent="0.25">
      <c r="A588" s="120"/>
      <c r="B588" s="120"/>
      <c r="C588" s="120"/>
      <c r="D588" s="120"/>
      <c r="E588" s="397"/>
      <c r="F588" s="404"/>
      <c r="G588" s="387"/>
      <c r="H588" s="389"/>
      <c r="I588" s="389"/>
      <c r="M588" s="397"/>
      <c r="N588" s="120"/>
      <c r="O588" s="120"/>
      <c r="P588" s="120"/>
      <c r="Q588" s="120"/>
      <c r="R588" s="120"/>
      <c r="S588" s="120"/>
      <c r="T588" s="120"/>
      <c r="V588" s="110"/>
    </row>
    <row r="589" spans="1:23" ht="17.25" x14ac:dyDescent="0.25">
      <c r="E589" s="397"/>
      <c r="F589" s="398"/>
      <c r="G589" s="398"/>
      <c r="H589" s="398"/>
      <c r="I589" s="399"/>
      <c r="J589" s="398"/>
      <c r="K589" s="387"/>
      <c r="L589" s="405"/>
      <c r="M589" s="397"/>
    </row>
    <row r="590" spans="1:23" ht="17.25" x14ac:dyDescent="0.25">
      <c r="E590" s="397"/>
      <c r="F590" s="397"/>
      <c r="G590" s="406"/>
      <c r="H590" s="407"/>
      <c r="I590" s="389"/>
      <c r="J590" s="389"/>
      <c r="K590" s="389"/>
      <c r="L590" s="389"/>
      <c r="M590" s="397"/>
    </row>
    <row r="1250" spans="9:9" x14ac:dyDescent="0.25">
      <c r="I1250" s="118">
        <v>0</v>
      </c>
    </row>
  </sheetData>
  <autoFilter ref="C7:M578"/>
  <mergeCells count="2">
    <mergeCell ref="J583:L583"/>
    <mergeCell ref="F585:H585"/>
  </mergeCells>
  <printOptions horizontalCentered="1"/>
  <pageMargins left="0.25" right="0.25" top="0.75" bottom="0.75" header="0.3" footer="0.3"/>
  <pageSetup paperSize="9" scale="51" fitToHeight="0" orientation="portrait" r:id="rId1"/>
  <headerFooter alignWithMargins="0">
    <oddFooter>&amp;R&amp;P / &amp;N</oddFooter>
  </headerFooter>
  <rowBreaks count="5" manualBreakCount="5">
    <brk id="67" min="2" max="11" man="1"/>
    <brk id="141" min="2" max="11" man="1"/>
    <brk id="227" min="2" max="11" man="1"/>
    <brk id="370" max="16383" man="1"/>
    <brk id="458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Raccordo CE</vt:lpstr>
      <vt:lpstr> Nuovo Modello CE</vt:lpstr>
      <vt:lpstr>' Nuovo Modello CE'!Area_stampa</vt:lpstr>
      <vt:lpstr>' Nuovo Modello CE'!Titoli_stampa</vt:lpstr>
      <vt:lpstr>'Raccordo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2025-03-03T15:02:45Z</dcterms:created>
  <dcterms:modified xsi:type="dcterms:W3CDTF">2025-03-03T15:04:06Z</dcterms:modified>
</cp:coreProperties>
</file>